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630" activeTab="2"/>
  </bookViews>
  <sheets>
    <sheet name="附件1" sheetId="4" r:id="rId1"/>
    <sheet name="附表-2" sheetId="2" r:id="rId2"/>
    <sheet name="附表-3" sheetId="3" r:id="rId3"/>
  </sheets>
  <definedNames>
    <definedName name="_xlnm._FilterDatabase" localSheetId="2" hidden="1">'附表-3'!$A$5:$R$297</definedName>
    <definedName name="_xlnm._FilterDatabase" localSheetId="0" hidden="1">附件1!$A$5:$G$84</definedName>
    <definedName name="_xlnm.Print_Titles" localSheetId="1">'附表-2'!$2:$4</definedName>
    <definedName name="_xlnm.Print_Titles" localSheetId="2">'附表-3'!$2:$5</definedName>
    <definedName name="_xlnm.Print_Titles" localSheetId="0">附件1!$2:$5</definedName>
  </definedNames>
  <calcPr calcId="124519" fullCalcOnLoad="1"/>
</workbook>
</file>

<file path=xl/calcChain.xml><?xml version="1.0" encoding="utf-8"?>
<calcChain xmlns="http://schemas.openxmlformats.org/spreadsheetml/2006/main">
  <c r="G14" i="2"/>
  <c r="K146" i="3"/>
  <c r="K147"/>
  <c r="K145"/>
  <c r="K144"/>
  <c r="K292"/>
  <c r="F32" i="2"/>
  <c r="C31"/>
  <c r="D31"/>
  <c r="E31"/>
  <c r="E32"/>
  <c r="F31"/>
  <c r="G20"/>
  <c r="G30"/>
  <c r="G28"/>
  <c r="G29"/>
  <c r="G27"/>
  <c r="G26"/>
  <c r="G25"/>
  <c r="G24"/>
  <c r="G21"/>
  <c r="G22"/>
  <c r="G23"/>
  <c r="G10"/>
  <c r="G9"/>
  <c r="G8"/>
  <c r="G11"/>
  <c r="C7" i="4"/>
  <c r="C65"/>
  <c r="D65"/>
  <c r="G296" i="3"/>
  <c r="H296"/>
  <c r="I296"/>
  <c r="J296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3"/>
  <c r="K294"/>
  <c r="K295"/>
  <c r="G142"/>
  <c r="H142"/>
  <c r="I142"/>
  <c r="J142"/>
  <c r="E65" i="4"/>
  <c r="D29"/>
  <c r="E6"/>
  <c r="D6"/>
  <c r="C9"/>
  <c r="K75" i="3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C11" i="4"/>
  <c r="K7" i="3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E53" i="4"/>
  <c r="E29"/>
  <c r="G297" i="3"/>
  <c r="H297"/>
  <c r="I297"/>
  <c r="J297"/>
  <c r="D82" i="4"/>
  <c r="D71"/>
  <c r="K143" i="3"/>
  <c r="K296"/>
  <c r="K6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G19" i="2"/>
  <c r="G18"/>
  <c r="G17"/>
  <c r="G16"/>
  <c r="G15"/>
  <c r="G31"/>
  <c r="G13"/>
  <c r="F12"/>
  <c r="E12"/>
  <c r="D12"/>
  <c r="D32"/>
  <c r="C12"/>
  <c r="C32"/>
  <c r="G7"/>
  <c r="G6"/>
  <c r="G5"/>
  <c r="C83" i="4"/>
  <c r="E82"/>
  <c r="E84"/>
  <c r="C84"/>
  <c r="E79"/>
  <c r="C79"/>
  <c r="C30"/>
  <c r="C29"/>
  <c r="C18"/>
  <c r="C17"/>
  <c r="C16"/>
  <c r="C14"/>
  <c r="C8"/>
  <c r="C6"/>
  <c r="C82"/>
  <c r="G12" i="2"/>
  <c r="G32"/>
  <c r="K142" i="3"/>
  <c r="K297"/>
</calcChain>
</file>

<file path=xl/sharedStrings.xml><?xml version="1.0" encoding="utf-8"?>
<sst xmlns="http://schemas.openxmlformats.org/spreadsheetml/2006/main" count="1908" uniqueCount="612">
  <si>
    <t>附表1</t>
  </si>
  <si>
    <r>
      <rPr>
        <b/>
        <u/>
        <sz val="18"/>
        <rFont val="宋体"/>
        <charset val="134"/>
      </rPr>
      <t>2018年</t>
    </r>
    <r>
      <rPr>
        <b/>
        <sz val="18"/>
        <rFont val="宋体"/>
        <charset val="134"/>
      </rPr>
      <t>统筹整合财政涉农资金明细表</t>
    </r>
  </si>
  <si>
    <t>填报单位（盖章）：                                                                                  填报时间：2018年4月10日</t>
  </si>
  <si>
    <t>序号</t>
  </si>
  <si>
    <t>财政资金名称</t>
  </si>
  <si>
    <t>本年度
下达数
（万元）</t>
  </si>
  <si>
    <t>整合后资金实际投向（万元）</t>
  </si>
  <si>
    <t>备注</t>
  </si>
  <si>
    <t>农业生产发展类</t>
  </si>
  <si>
    <t>基础设施类</t>
  </si>
  <si>
    <t>社会公共服务类</t>
  </si>
  <si>
    <t>一、</t>
  </si>
  <si>
    <t>中央小计</t>
  </si>
  <si>
    <t>财政专项扶贫资金</t>
  </si>
  <si>
    <t>农田水利设施建设和水土保持补助资金</t>
  </si>
  <si>
    <t>现代农业生产发展资金</t>
  </si>
  <si>
    <t>农业技术推广与服务补助资金</t>
  </si>
  <si>
    <t>林业补助资金</t>
  </si>
  <si>
    <t>农业综合开发补助资金</t>
  </si>
  <si>
    <t>农村综合改革转移支付</t>
  </si>
  <si>
    <t>新增建设用地土地有偿使用费安排的高标准基本农田建设补助资金</t>
  </si>
  <si>
    <t>农村环境连片整治示范资金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</si>
  <si>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</si>
  <si>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</si>
  <si>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</si>
  <si>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</si>
  <si>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</si>
  <si>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</si>
  <si>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</si>
  <si>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江河湖库水系综合整治资金</t>
  </si>
  <si>
    <t>全国山洪灾害防治经费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</si>
  <si>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</si>
  <si>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</si>
  <si>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教育医疗卫生等社会事业方面资金</t>
  </si>
  <si>
    <t>二、</t>
  </si>
  <si>
    <t>省级小计</t>
  </si>
  <si>
    <t>果业发展专项资金</t>
  </si>
  <si>
    <t>畜牧发展专项资金</t>
  </si>
  <si>
    <t>现代农业园区建设资金</t>
  </si>
  <si>
    <t>粮油高产创建资金</t>
  </si>
  <si>
    <t>设施农业建设补助资金</t>
  </si>
  <si>
    <t>茶叶产业发展专项资金</t>
  </si>
  <si>
    <t>现代种业发展资金</t>
  </si>
  <si>
    <t>农业科技示范与推广资金</t>
  </si>
  <si>
    <t>农村水产专项补助资金</t>
  </si>
  <si>
    <t>基层农业技术推广体系资金</t>
  </si>
  <si>
    <t>农业信息化体系建设资金</t>
  </si>
  <si>
    <t>农业产业化龙头企业发展资金</t>
  </si>
  <si>
    <t>职业农民培训资金</t>
  </si>
  <si>
    <t>农民专业合作社发展资金</t>
  </si>
  <si>
    <t>“一村一品”发展资金</t>
  </si>
  <si>
    <t>保护性耕作资金</t>
  </si>
  <si>
    <t>秸秆综合利用资金</t>
  </si>
  <si>
    <t>林业产业发展资金</t>
  </si>
  <si>
    <t>林下经济发展资金</t>
  </si>
  <si>
    <t>林业科技推广资金</t>
  </si>
  <si>
    <t>小型病险水库除险加固资金</t>
  </si>
  <si>
    <t>水利基础设施建设支出（不包括重大引调水工程、重点水源工程、江河湖泊骨干重大工程、跨界河流开发治理工程、大中型灌区续建配套和节水改造、大中型病险水库水闸除险加固、生态建设方面以及相应中央预算内投资项目省级配套支出）</t>
  </si>
  <si>
    <t>新增建设用地土地有偿使用费安排的支出</t>
  </si>
  <si>
    <t>农村引水工程资金</t>
  </si>
  <si>
    <t>中小河流治理资金</t>
  </si>
  <si>
    <t>江河湖库泊治理与保护资金</t>
  </si>
  <si>
    <t>小型农田水利设施建设资金</t>
  </si>
  <si>
    <t>水土保持资金</t>
  </si>
  <si>
    <t>农村环保资金</t>
  </si>
  <si>
    <t>重点区域绿化补助资金</t>
  </si>
  <si>
    <t>“三化一片林”绿色家园建设资金</t>
  </si>
  <si>
    <t>防沙治沙补助资金</t>
  </si>
  <si>
    <t>三、</t>
  </si>
  <si>
    <t>市级资金</t>
  </si>
  <si>
    <t>精准扶贫专项资金</t>
  </si>
  <si>
    <t>现代及传统特色农业发展资金</t>
  </si>
  <si>
    <t>生态建设绿化资金</t>
  </si>
  <si>
    <t>农业综合开发资金</t>
  </si>
  <si>
    <t>精准扶贫（苹果产业）专项资金</t>
  </si>
  <si>
    <t>精准扶贫（振南资金）专项资金</t>
  </si>
  <si>
    <t>新增建设用地有偿使用费安排的支出</t>
  </si>
  <si>
    <t>农村安全饮水市级配套资金</t>
  </si>
  <si>
    <t>小型病险库除险加固市级配套资金</t>
  </si>
  <si>
    <t>小型农田水利建设项目配套资金</t>
  </si>
  <si>
    <t>其他（危房改造市级补助资金）</t>
  </si>
  <si>
    <t>县级小计</t>
  </si>
  <si>
    <t>扶贫专项资金</t>
  </si>
  <si>
    <t>危房改造补助资金</t>
  </si>
  <si>
    <t>五、</t>
  </si>
  <si>
    <t>四级合计</t>
  </si>
  <si>
    <t>其中用于建档立卡贫困村的资金规模</t>
  </si>
  <si>
    <t>其中用于建档立卡贫困人口的资金规模</t>
  </si>
  <si>
    <t>附表2</t>
  </si>
  <si>
    <r>
      <rPr>
        <b/>
        <u/>
        <sz val="18"/>
        <color indexed="8"/>
        <rFont val="宋体"/>
        <charset val="134"/>
      </rPr>
      <t>2018年</t>
    </r>
    <r>
      <rPr>
        <b/>
        <sz val="18"/>
        <color indexed="8"/>
        <rFont val="宋体"/>
        <charset val="134"/>
      </rPr>
      <t>统筹整合财政涉农资金方案汇总表</t>
    </r>
  </si>
  <si>
    <t>项目类别</t>
  </si>
  <si>
    <t>建设内容</t>
  </si>
  <si>
    <t>财政资金（万元）</t>
  </si>
  <si>
    <t>中央</t>
  </si>
  <si>
    <t>省级</t>
  </si>
  <si>
    <t>市级</t>
  </si>
  <si>
    <t>县级</t>
  </si>
  <si>
    <t>小计</t>
  </si>
  <si>
    <t>农村危房改造项目</t>
  </si>
  <si>
    <t>农村饮水安全项目</t>
  </si>
  <si>
    <t>通村通组道路项目</t>
  </si>
  <si>
    <t>贫困村小型基础设施项目</t>
  </si>
  <si>
    <t>合计</t>
  </si>
  <si>
    <t>产业发展类</t>
  </si>
  <si>
    <t>高标准农田建设项目</t>
  </si>
  <si>
    <t>互助资金项目</t>
  </si>
  <si>
    <t>小额信贷贴息项目</t>
  </si>
  <si>
    <t>小额贷款担保金项目</t>
  </si>
  <si>
    <t>产业扶贫项目</t>
  </si>
  <si>
    <t>贫困村产业配套项目</t>
  </si>
  <si>
    <t>山地苹果示范园项目</t>
  </si>
  <si>
    <t>果园道路建设项目</t>
  </si>
  <si>
    <t>附表3</t>
  </si>
  <si>
    <r>
      <rPr>
        <b/>
        <u/>
        <sz val="20"/>
        <rFont val="宋体"/>
        <charset val="134"/>
      </rPr>
      <t>2018年</t>
    </r>
    <r>
      <rPr>
        <b/>
        <sz val="20"/>
        <rFont val="宋体"/>
        <charset val="134"/>
      </rPr>
      <t>统筹整合财政涉农资金方案明细表</t>
    </r>
  </si>
  <si>
    <t>项目
类别</t>
  </si>
  <si>
    <t>项目名称</t>
  </si>
  <si>
    <t>实施
地点</t>
  </si>
  <si>
    <t>建设
期限</t>
  </si>
  <si>
    <t>预期效益</t>
  </si>
  <si>
    <t>资金投入（万元）</t>
  </si>
  <si>
    <t>项目实
施单位</t>
  </si>
  <si>
    <t>财政资金
支持环节</t>
  </si>
  <si>
    <t>社会资金（万元）</t>
  </si>
  <si>
    <t>其它资金（万元）</t>
  </si>
  <si>
    <t>企业投入</t>
  </si>
  <si>
    <t>自筹</t>
  </si>
  <si>
    <t>银行贷款</t>
  </si>
  <si>
    <t>基 础 设 施 类</t>
  </si>
  <si>
    <t>清涧县</t>
  </si>
  <si>
    <t>贫困户危房改造765户</t>
  </si>
  <si>
    <t>1年</t>
  </si>
  <si>
    <t>改善生产生活条件</t>
  </si>
  <si>
    <t>县住建局</t>
  </si>
  <si>
    <t>新建水源、管网、高位水池</t>
  </si>
  <si>
    <t>县水务局</t>
  </si>
  <si>
    <t>店则沟镇陈刘家山村</t>
  </si>
  <si>
    <t>县交通局</t>
  </si>
  <si>
    <t>店则沟镇相家渠村</t>
  </si>
  <si>
    <t>高杰村镇后坪村</t>
  </si>
  <si>
    <t>郝家也便民中心郝家也村</t>
  </si>
  <si>
    <t>郝家也便民中心杨小慕家沟村</t>
  </si>
  <si>
    <t>郝家也便民中心驼巷村</t>
  </si>
  <si>
    <t>郝家也便民中心贺家岔村</t>
  </si>
  <si>
    <t>郝家也便民中心高里寺村</t>
  </si>
  <si>
    <t>解家沟镇张家洼村</t>
  </si>
  <si>
    <t>解家沟镇郝村</t>
  </si>
  <si>
    <t>解家沟镇薛家渠村</t>
  </si>
  <si>
    <t>解家沟镇小马家山村</t>
  </si>
  <si>
    <t>宽州镇陈家塔村</t>
  </si>
  <si>
    <t>宽州镇葛家岔村</t>
  </si>
  <si>
    <t>老舍古便民中心王宿里村</t>
  </si>
  <si>
    <t>乐堂堡便民中心坡家沟村</t>
  </si>
  <si>
    <t>乐堂堡便民中心李家沟村</t>
  </si>
  <si>
    <t>乐堂堡便民中心麻则岔村</t>
  </si>
  <si>
    <t>李家塔镇韩家坪则村</t>
  </si>
  <si>
    <t>李家塔镇韩家辛庄村</t>
  </si>
  <si>
    <t>李家塔镇李家坪村</t>
  </si>
  <si>
    <t>李家塔镇韩家沟村</t>
  </si>
  <si>
    <t>石咀驿镇二郎岔村</t>
  </si>
  <si>
    <t>石咀驿镇石咀驿村</t>
  </si>
  <si>
    <t>石咀驿镇吴家沟村</t>
  </si>
  <si>
    <t>石咀驿镇王家堡村</t>
  </si>
  <si>
    <t>石盘便民中心韩家山村</t>
  </si>
  <si>
    <t>双庙河便民中心徐家畔村</t>
  </si>
  <si>
    <t>双庙河便民中心双庙河村</t>
  </si>
  <si>
    <t>双庙河便民中心惠王村</t>
  </si>
  <si>
    <t>双庙河便民中心桑浪河村</t>
  </si>
  <si>
    <t>双庙河便民中心下张家山村</t>
  </si>
  <si>
    <t>双庙河便民中心南洼村</t>
  </si>
  <si>
    <t>双庙河便民中心贺家畔村</t>
  </si>
  <si>
    <t>双庙河便民中心惠家沟村</t>
  </si>
  <si>
    <t>双庙河便民中心安家畔村</t>
  </si>
  <si>
    <t>双庙河便民中心惠家塬村</t>
  </si>
  <si>
    <t>下廿里铺镇梨家湾村</t>
  </si>
  <si>
    <t>下廿里铺镇康家圪塔村</t>
  </si>
  <si>
    <t>下廿里铺镇韩家硷村</t>
  </si>
  <si>
    <t>下廿里铺镇高家硷村</t>
  </si>
  <si>
    <t>玉家河镇北山里村</t>
  </si>
  <si>
    <t>水泥硬化村组路1.7公里</t>
  </si>
  <si>
    <t>县扶贫办</t>
  </si>
  <si>
    <t>水泥硬化村组路1.4公里</t>
  </si>
  <si>
    <t>新建过水桥2座</t>
  </si>
  <si>
    <t>石拱桥2座</t>
  </si>
  <si>
    <t>新建石拱桥1座</t>
  </si>
  <si>
    <t>新建桥梁1座</t>
  </si>
  <si>
    <r>
      <rPr>
        <sz val="14"/>
        <rFont val="MS Mincho"/>
        <family val="3"/>
      </rPr>
      <t>∅</t>
    </r>
    <r>
      <rPr>
        <sz val="10"/>
        <rFont val="宋体"/>
        <charset val="134"/>
      </rPr>
      <t>1000砼函一处，村委会石砌帮畔</t>
    </r>
  </si>
  <si>
    <t>解家沟镇刘家畔村</t>
  </si>
  <si>
    <t>刘家畔通村道路硬化1.8公里</t>
  </si>
  <si>
    <t>刘家畔通村道路硬化1.1公里、管涵安装5处、石砌挡墙1处</t>
  </si>
  <si>
    <t>解家沟镇刘家畔村贺家沟组</t>
  </si>
  <si>
    <t>贺家沟组通村道路硬化1.10公里</t>
  </si>
  <si>
    <t>解家沟镇刘家畔村麻家畔组</t>
  </si>
  <si>
    <t>麻家畔组通村道路硬化1.9公里</t>
  </si>
  <si>
    <t>薛家渠村组道路硬化1.6公里</t>
  </si>
  <si>
    <t>解家沟镇薛家渠村小河畔组</t>
  </si>
  <si>
    <t>村组道路硬化1.5公里</t>
  </si>
  <si>
    <t>村组入户道路硬化2.4公里</t>
  </si>
  <si>
    <t>新建石拱桥1座，村组道路硬化0.3公里</t>
  </si>
  <si>
    <t>宽州镇刘家湾村</t>
  </si>
  <si>
    <t>村组入户道路硬化5.56公里</t>
  </si>
  <si>
    <t>村组道路硬化0.19公里</t>
  </si>
  <si>
    <t>村组入户道路硬化2.8公里（张家坪则组），挡墙工程，填沟40亩（麻则岔组）</t>
  </si>
  <si>
    <t>村组入户道路硬化4.0公里</t>
  </si>
  <si>
    <t>李家塔镇高柳树村</t>
  </si>
  <si>
    <t>李家塔镇高柳树村邵家坪组</t>
  </si>
  <si>
    <t>村组道路硬化2.3公里</t>
  </si>
  <si>
    <t>村组道路1.5公里，新建石拱桥2座</t>
  </si>
  <si>
    <t>村组道路硬化1.61公里，新建桥梁1座，新建王家山组过水桥1座，帮畔20米</t>
  </si>
  <si>
    <t>水泥硬化村组道路0.9公里，新建石拱桥1座</t>
  </si>
  <si>
    <t>村组道路硬化1.3公里，新建石拱桥1座</t>
  </si>
  <si>
    <t>村组道路硬化（砼）1.125公里</t>
  </si>
  <si>
    <t>石咀驿镇康家湾村</t>
  </si>
  <si>
    <t>新建便民桥1座，过水桥加高1座</t>
  </si>
  <si>
    <t>新建石拱桥2座</t>
  </si>
  <si>
    <t>石咀驿镇枣林则沟村</t>
  </si>
  <si>
    <t>入户道路硬化2.3公里、涵洞4座</t>
  </si>
  <si>
    <t>石盘便民中心韩家山村枣庄沟组</t>
  </si>
  <si>
    <t>边沟及挡墙工程160米</t>
  </si>
  <si>
    <t>石盘便民中心马花坪村</t>
  </si>
  <si>
    <t>村组道路硬化0.8公里</t>
  </si>
  <si>
    <t>村组入户道路硬化2公里(主干道路硬化)</t>
  </si>
  <si>
    <t>村组道路硬化2公里</t>
  </si>
  <si>
    <t>村组道路硬化1.6公里，新建石拱桥一座。</t>
  </si>
  <si>
    <t>村组入户道路硬化2公里</t>
  </si>
  <si>
    <t>村组道路硬化2.7公里及挡墙及管涵</t>
  </si>
  <si>
    <t>村组道路硬化2.3公里,</t>
  </si>
  <si>
    <t>村组道路硬化1.1公里</t>
  </si>
  <si>
    <t>村组道路硬化1.0公里及村组道路边沟工程</t>
  </si>
  <si>
    <t>新建石拱桥1座，水泥硬化村组路0.742公里</t>
  </si>
  <si>
    <t>村组道路硬化1公里</t>
  </si>
  <si>
    <t>村组入户道路硬化3公里</t>
  </si>
  <si>
    <t>玉家河镇北山里村师家坪组</t>
  </si>
  <si>
    <t>折家坪镇东沟村</t>
  </si>
  <si>
    <t>村组入户路硬化3.6公里</t>
  </si>
  <si>
    <t>郝家也便民中心大碾河村</t>
  </si>
  <si>
    <t>石盘便民中心石盘村</t>
  </si>
  <si>
    <t>店则沟镇黄薛家山村</t>
  </si>
  <si>
    <t>清涧县李家塔镇，涉及韩家辛庄村、军家屯村、呼家坬村、铁连沟村、榆树崾村、陈家山村、郝家石硷村、惠家园则村、上郝家沟村、黄土坬村；店则沟镇峪口村；高杰村镇高杰村；解家沟镇黄家畔村</t>
  </si>
  <si>
    <t>项目区建设规模377.79公顷、土地平整320.29公顷、改建田间道13条，总长11333.25m；新建田间道1条，总长84.32m</t>
  </si>
  <si>
    <t>增加贫困户收入</t>
  </si>
  <si>
    <t>店则沟镇相家渠村等97个村</t>
  </si>
  <si>
    <t>互助协会注入资金</t>
  </si>
  <si>
    <t>镇（中心）</t>
  </si>
  <si>
    <t>小额信贷贴息资金</t>
  </si>
  <si>
    <t>注入小额贷款风险补偿金</t>
  </si>
  <si>
    <t>增加小额信贷
投放额度</t>
  </si>
  <si>
    <t>县财政局</t>
  </si>
  <si>
    <t>种植小杂粮200亩，养猪300头，建小型养殖场32座，带动贫困户34户</t>
  </si>
  <si>
    <t>县产业办</t>
  </si>
  <si>
    <t>养猪200头，建销售门市1处，种植小杂粮500亩，建小型养殖场19座，带动贫困户16户</t>
  </si>
  <si>
    <t>养兔1000只，种植小杂粮400亩，红枣低改300亩，带动贫困户52户</t>
  </si>
  <si>
    <t>养牛180头，养羊500只，栽核桃1000亩，蔬菜大棚6个，养猪500头，鱼池20亩，带动贫困户114户</t>
  </si>
  <si>
    <t>养猪200头，养羊300只，养牛100头，种植小杂粮500亩，带动贫困户37户</t>
  </si>
  <si>
    <t>养牛30头，养猪300头，种植小杂粮100亩，带动贫困户117户</t>
  </si>
  <si>
    <t>养猪500头，养羊100只，栽苹果1000亩、山楂树20亩，建蔬菜大棚4个，带动贫困户74户</t>
  </si>
  <si>
    <t>养牛60头，养猪600头，种植小杂粮300亩，带动贫困户99户</t>
  </si>
  <si>
    <r>
      <rPr>
        <sz val="10"/>
        <rFont val="宋体"/>
        <charset val="134"/>
      </rPr>
      <t>栽花椒500亩，平整土地500亩，红枣低改1000亩，林下套种杂粮1000亩，养山羊500只，修圈舍750</t>
    </r>
    <r>
      <rPr>
        <sz val="10"/>
        <rFont val="SimSun"/>
        <charset val="134"/>
      </rPr>
      <t>㎡</t>
    </r>
    <r>
      <rPr>
        <sz val="10"/>
        <rFont val="宋体"/>
        <charset val="134"/>
      </rPr>
      <t>及相关配套设施，带动贫困户57户</t>
    </r>
  </si>
  <si>
    <r>
      <rPr>
        <sz val="10"/>
        <rFont val="宋体"/>
        <charset val="134"/>
      </rPr>
      <t>红枣低改4000亩，林下套种杂粮1000亩，养牛100头，修圈舍1000</t>
    </r>
    <r>
      <rPr>
        <sz val="10"/>
        <rFont val="SimSun"/>
        <charset val="134"/>
      </rPr>
      <t>㎡</t>
    </r>
    <r>
      <rPr>
        <sz val="10"/>
        <rFont val="宋体"/>
        <charset val="134"/>
      </rPr>
      <t>及相关配套设施，种植高标准杂粮500亩及初加工包装销售，红枣冷藏保鲜库1座、生产加工包装厂1个，带动贫困户60户</t>
    </r>
  </si>
  <si>
    <r>
      <rPr>
        <sz val="10"/>
        <rFont val="宋体"/>
        <charset val="134"/>
      </rPr>
      <t>红枣低改1000亩，林下套种杂粮1000亩，高标准杂粮500亩及初加工包装销售，养羊400只，修圈舍600</t>
    </r>
    <r>
      <rPr>
        <sz val="10"/>
        <rFont val="SimSun"/>
        <charset val="134"/>
      </rPr>
      <t>㎡</t>
    </r>
    <r>
      <rPr>
        <sz val="10"/>
        <rFont val="宋体"/>
        <charset val="134"/>
      </rPr>
      <t>及相关配套设施，养蜂200箱，带动贫困户63户</t>
    </r>
  </si>
  <si>
    <r>
      <rPr>
        <sz val="10"/>
        <rFont val="宋体"/>
        <charset val="134"/>
      </rPr>
      <t>红枣低改1000亩，林下套种杂粮1000亩，黑毛猪200头，修圈舍450</t>
    </r>
    <r>
      <rPr>
        <sz val="10"/>
        <rFont val="SimSun"/>
        <charset val="134"/>
      </rPr>
      <t>㎡</t>
    </r>
    <r>
      <rPr>
        <sz val="10"/>
        <rFont val="宋体"/>
        <charset val="134"/>
      </rPr>
      <t>及相关配套设施，种植高标准杂粮300亩及初加工包装销售，带动贫困户13户</t>
    </r>
  </si>
  <si>
    <t>新建一个砖厂，占地17亩，带动贫困户61户</t>
  </si>
  <si>
    <t>新建粉条加工厂，修厂房4间、水电路等配套设施，带动贫困户20户</t>
  </si>
  <si>
    <t>红枣低改2000亩，养猪500头，养牛50头，带动贫困户108户</t>
  </si>
  <si>
    <t>建一个养殖场，养牛50头，养鸡5000只，养羊60只，带动贫困户108户</t>
  </si>
  <si>
    <r>
      <rPr>
        <sz val="10"/>
        <rFont val="宋体"/>
        <charset val="134"/>
      </rPr>
      <t>红枣低改500亩，建苹果储存冷库3座，占地500</t>
    </r>
    <r>
      <rPr>
        <sz val="10"/>
        <rFont val="SimSun"/>
        <charset val="134"/>
      </rPr>
      <t>㎡，带动贫困户</t>
    </r>
    <r>
      <rPr>
        <sz val="10"/>
        <rFont val="宋体"/>
        <charset val="134"/>
      </rPr>
      <t>29</t>
    </r>
    <r>
      <rPr>
        <sz val="10"/>
        <rFont val="SimSun"/>
        <charset val="134"/>
      </rPr>
      <t>户</t>
    </r>
  </si>
  <si>
    <t>建20个牲畜圈、建蔬菜大棚10个、4间粉房，购买相关设备，带动贫困户56户</t>
  </si>
  <si>
    <t>养羊500只，养猪150头，养牛60头，种植小杂粮50亩、玉米80亩，带动贫困户54户</t>
  </si>
  <si>
    <t>栽核桃1000亩、果树180亩，养鱼20000条，鹅5000只，建香菇基地24个，带动贫困户41户</t>
  </si>
  <si>
    <t>养猪200头，养牛50头，种植小杂粮200亩、玉米200亩，带动贫困户75户</t>
  </si>
  <si>
    <t>种植玉米300亩、小杂粮1300亩，养牛50头，带动贫困户47户</t>
  </si>
  <si>
    <t>养牛200头，建温室大棚8个，栽桑树1000亩，种植中药材500亩，带动贫困户87户</t>
  </si>
  <si>
    <t>种植小杂粮920亩、中药材600亩，养猪300头，养羊500只，新建温室大棚10座，带动贫困116户</t>
  </si>
  <si>
    <t>栽果树600亩，养驴200头，建养殖场地等相关设施，带动贫困户68户</t>
  </si>
  <si>
    <t>种植豆类作物1000亩，栽果树1000亩，带动贫困户86户</t>
  </si>
  <si>
    <t>红枣低改298亩，养羊111只，带动贫困户20户</t>
  </si>
  <si>
    <t>红枣低改650亩，养牛40头，菌棒生产厂房建设及设备购置，养羊100只，种植小杂粮100亩，带动贫困户45户</t>
  </si>
  <si>
    <t>养猪500头，养鸡10000只，建香菇大棚9个，苹果基地1000亩，建红枣示范点300亩，红枣低改800亩，种谷子60亩、玉米100亩、土豆60亩，带动贫困户61户</t>
  </si>
  <si>
    <t>红枣低改600亩，种植小杂粮550亩，养羊400只、牛20头，带动贫困户46户</t>
  </si>
  <si>
    <t>养羊600只，养牛100头，种植小杂粮1000亩，栽果树200亩，红枣低改500亩，带动贫困户52户</t>
  </si>
  <si>
    <t>红枣低改700亩，种植小杂粮1000亩，养牛120头，建蘑菇基地6亩、蝎子养殖基地52亩，带动贫困户66户</t>
  </si>
  <si>
    <t>养牛150头，养猪200头，红枣低改400亩，种植小杂粮600亩，养鸡10000只，养羊300只，带动贫困户35户</t>
  </si>
  <si>
    <t>养羊1000只，红枣低改1800亩，养牛35头，种植药材100亩，带动贫困户78户</t>
  </si>
  <si>
    <t>红枣低改310亩，种植小杂粮120亩，养牛60头、猪45只、羊180只，带动贫困户43户</t>
  </si>
  <si>
    <t>养猪100头，养牛200头，建设牛棚、水电路等相关设施,带动贫困户38户</t>
  </si>
  <si>
    <t>种植小杂粮220亩，养猪440头，带动贫困22户</t>
  </si>
  <si>
    <t>养黑毛猪600头带动贫困户92户</t>
  </si>
  <si>
    <t>养黑毛猪500头带动贫困户41户</t>
  </si>
  <si>
    <t>粉条加工、带动49户</t>
  </si>
  <si>
    <t>粉条加工、带动48户</t>
  </si>
  <si>
    <t>养驴80头，建设驴圈、水电路配套设施，红枣低改500亩，带动贫困户59户</t>
  </si>
  <si>
    <t>新建蚕室20间，新载桑树苗100亩、长安养殖合作社新建养殖大棚1座黑毛猪散养基地建设工程、新建牛棚10座，带动贫困户37户</t>
  </si>
  <si>
    <t>发展种养殖业带动贫困户30户</t>
  </si>
  <si>
    <t>石咀驿镇拓家湾村</t>
  </si>
  <si>
    <t>发展种养殖业带动贫困户20户</t>
  </si>
  <si>
    <t>清涧县聚隆种养殖专业合作社</t>
  </si>
  <si>
    <r>
      <rPr>
        <sz val="10"/>
        <rFont val="宋体"/>
        <charset val="134"/>
      </rPr>
      <t>扩大养殖基地1</t>
    </r>
    <r>
      <rPr>
        <sz val="10"/>
        <rFont val="宋体"/>
        <charset val="134"/>
      </rPr>
      <t>000平米，新修生产道路2公里</t>
    </r>
  </si>
  <si>
    <t>环山生产道路4公里,填沟造田35亩</t>
  </si>
  <si>
    <t>改善发展产业条件</t>
  </si>
  <si>
    <t>平整土地60亩</t>
  </si>
  <si>
    <t>环山生产道路8公里,填沟造田50亩</t>
  </si>
  <si>
    <t>环山生产道路24公里,填沟造田60亩</t>
  </si>
  <si>
    <t>环山生产道路20公里,填沟造田25亩</t>
  </si>
  <si>
    <t>填沟造田60亩</t>
  </si>
  <si>
    <t>通村道路维修及环山道路维修15公里</t>
  </si>
  <si>
    <t>洼地填筑梯田45亩</t>
  </si>
  <si>
    <t>填沟造田50亩</t>
  </si>
  <si>
    <r>
      <rPr>
        <sz val="10"/>
        <rFont val="宋体"/>
        <charset val="134"/>
      </rPr>
      <t>环山生产道路9公里及广场护栏80米,</t>
    </r>
    <r>
      <rPr>
        <sz val="10"/>
        <rFont val="宋体"/>
        <charset val="134"/>
      </rPr>
      <t>填沟造田55亩（柳沟）,填沟造田60亩（后沟）</t>
    </r>
  </si>
  <si>
    <t>环山生产道路新修3.0公里、维修1.0公里,填沟造田40亩</t>
  </si>
  <si>
    <t>乐堂堡便民中心高山河村</t>
  </si>
  <si>
    <t>新修生产道路22公里</t>
  </si>
  <si>
    <t>维修、拓宽生产道路28公里，填沟造田10亩</t>
  </si>
  <si>
    <t>填沟造田60亩（榆山沟组），环山生产道路7公里、拓宽12公里（麻则岔组）</t>
  </si>
  <si>
    <t>填沟造田60亩，生产道路10公里，</t>
  </si>
  <si>
    <t>环山生产道路12公里</t>
  </si>
  <si>
    <t>生产道路11公里，基本农田改造70亩</t>
  </si>
  <si>
    <t>李家塔镇李家坪村李窦渠组</t>
  </si>
  <si>
    <t>维修2座坝30亩</t>
  </si>
  <si>
    <t>填沟造田42亩</t>
  </si>
  <si>
    <t>石咀驿镇二郎岔村柳沟组</t>
  </si>
  <si>
    <t>填沟造田40亩</t>
  </si>
  <si>
    <t>环山生产道路13公里，填沟造田46.7亩</t>
  </si>
  <si>
    <t>农田改造70亩，环山生产道路16公里</t>
  </si>
  <si>
    <t>维修淤泥坝3座13.6亩</t>
  </si>
  <si>
    <t>修环山路4.5公里</t>
  </si>
  <si>
    <t>环山生产道路3公里</t>
  </si>
  <si>
    <t>环山生产道路23.3公里</t>
  </si>
  <si>
    <t>果园围栏9500米</t>
  </si>
  <si>
    <t>填沟造田50亩，环山生产道路7.5公里</t>
  </si>
  <si>
    <r>
      <rPr>
        <sz val="10"/>
        <rFont val="宋体"/>
        <charset val="134"/>
      </rPr>
      <t>填沟造田60亩，</t>
    </r>
    <r>
      <rPr>
        <sz val="10"/>
        <rFont val="宋体"/>
        <charset val="134"/>
      </rPr>
      <t>环山生产道路10公里、坝体修补及洼地梯田填筑25亩</t>
    </r>
  </si>
  <si>
    <t>填沟造田39.6亩及环山生产道路3公里</t>
  </si>
  <si>
    <t>新修生产道路18公里</t>
  </si>
  <si>
    <t>填沟造田70亩,环山道路7公里,维修石拱桥1座</t>
  </si>
  <si>
    <t>环山生产道路18公里,维修淤地坝1座55亩</t>
  </si>
  <si>
    <t>填沟补坝50亩，环山生产道路7公里，填沟造田50亩</t>
  </si>
  <si>
    <t>环山生产道路4.5公里</t>
  </si>
  <si>
    <t>建淤地坝1座，温室大棚、养牛场、苹果基地引水工程</t>
  </si>
  <si>
    <t>郝家墕便民服务中心贺家岔村</t>
  </si>
  <si>
    <t>新建标准化山地苹果示范园243亩，带动贫困户25户</t>
  </si>
  <si>
    <t>郝家墕便民服务中心贺家岔村林场</t>
  </si>
  <si>
    <t>新建标准化山地苹果示范园65亩，带动贫困户3户</t>
  </si>
  <si>
    <t>石咀驿镇石场沟村</t>
  </si>
  <si>
    <t>新建标准化山地苹果示范园170亩，带动贫困户10户</t>
  </si>
  <si>
    <t>石咀驿镇师家川村</t>
  </si>
  <si>
    <t>新建标准化山地苹果示范园81亩，带动贫困户5户</t>
  </si>
  <si>
    <t>新建标准化山地苹果示范园30亩，带动贫困户1户</t>
  </si>
  <si>
    <t>乐堂堡便民服务中心曹家沟村</t>
  </si>
  <si>
    <t>新建标准化山地苹果示范园106亩，带动贫困户10户</t>
  </si>
  <si>
    <t>乐堂堡便民服务中心周家圪崂村</t>
  </si>
  <si>
    <t>宽州镇小岔则村</t>
  </si>
  <si>
    <t>新建标准化山地苹果示范园60亩，带动贫困户2户</t>
  </si>
  <si>
    <t>宽州镇麻谷岔村</t>
  </si>
  <si>
    <t>新建标准化山地苹果示范园400亩，带动贫困户30户</t>
  </si>
  <si>
    <t>宽州镇柏树坬</t>
  </si>
  <si>
    <t>新建标准化山地苹果示范园320亩，带动贫困户30户</t>
  </si>
  <si>
    <t>宽州镇上刘家川</t>
  </si>
  <si>
    <t>新建标准化山地苹果示范园160亩，带动贫困户15户</t>
  </si>
  <si>
    <t>宽州镇下刘家川</t>
  </si>
  <si>
    <t>新建标准化山地苹果示范园240亩，带动贫困户20户</t>
  </si>
  <si>
    <t>新建标准化山地苹果示范园150亩，带动贫困户10户</t>
  </si>
  <si>
    <t>下廿里铺镇贺家沟村</t>
  </si>
  <si>
    <t>新建标准化山地苹果示范园100亩，带动贫困户10户</t>
  </si>
  <si>
    <t>下廿里铺镇贺家川</t>
  </si>
  <si>
    <t>新建标准化山地苹果示范园204亩，带动贫困户15户</t>
  </si>
  <si>
    <t>新建标准化山地苹果示范园200亩，带动贫困户20户</t>
  </si>
  <si>
    <t>下廿里铺镇韩家塬村</t>
  </si>
  <si>
    <t>新建标准化山地苹果示范园418亩，带动贫困户15户</t>
  </si>
  <si>
    <t>下廿里铺镇蔡家沟村</t>
  </si>
  <si>
    <t>双庙河便民服务中心打居河村</t>
  </si>
  <si>
    <t>新建标准化山地苹果示范园100亩，带动贫困户8户</t>
  </si>
  <si>
    <t>双庙河便民服务中心双庙河村</t>
  </si>
  <si>
    <t>双庙河便民服务中心藺家坬村</t>
  </si>
  <si>
    <t>双庙河便民服务中心惠家塬村</t>
  </si>
  <si>
    <t>新建标准化山地苹果示范园180亩，带动贫困户15户</t>
  </si>
  <si>
    <t>双庙河便民服务中心惠王村</t>
  </si>
  <si>
    <t>新建标准化山地苹果示范园155亩，带动贫困户10户</t>
  </si>
  <si>
    <t>双庙河便民服务中心岐山坬村</t>
  </si>
  <si>
    <t>新建标准化山地苹果示范园280亩，带动贫困户15户</t>
  </si>
  <si>
    <t>双庙河便民服务中心前惠家河村</t>
  </si>
  <si>
    <t>新建标准化山地苹果示范园260亩，带动贫困户15户</t>
  </si>
  <si>
    <t>玉家河镇惠家坪村</t>
  </si>
  <si>
    <t>新建标准化山地苹果示范园50亩，带动贫困户1户</t>
  </si>
  <si>
    <t>新建标准化山地苹果示范园108亩，带动贫困户8户</t>
  </si>
  <si>
    <t>老舍窠便民服务中心白李家河村</t>
  </si>
  <si>
    <t>高杰村镇胡昌坪村</t>
  </si>
  <si>
    <t>新建标准化山地苹果示范园100亩，带动贫困户2户</t>
  </si>
  <si>
    <t>新建标准化山地苹果示范园200亩，带动贫困户10户</t>
  </si>
  <si>
    <t>新建标准化山地苹果示范园300亩，带动贫困户15户</t>
  </si>
  <si>
    <t>李家塔镇林家圪崂村</t>
  </si>
  <si>
    <t>新建标准化山地苹果示范园100亩，带动贫困户5户</t>
  </si>
  <si>
    <t>店则沟镇刘家河村</t>
  </si>
  <si>
    <t>新建标准化山地苹果示范园220亩，带动贫困户15户</t>
  </si>
  <si>
    <t>解家沟镇王家坬村</t>
  </si>
  <si>
    <t>新建标准化山地苹果示范园610亩，带动贫困户30户</t>
  </si>
  <si>
    <t>宽州镇楼湾、赤土沟、西沟砭、加家圪台、刘家硷、丰台腰、鮑家沟、呼家河、郝家沟、鮑家渠</t>
  </si>
  <si>
    <t>维修及立插砖硬化果园道路9公里，涉及贫困户349户，贫困人口923人。</t>
  </si>
  <si>
    <t>陕西果业集团清涧公司</t>
  </si>
  <si>
    <t>总计</t>
  </si>
  <si>
    <t>改善发展产业条件</t>
    <phoneticPr fontId="24" type="noConversion"/>
  </si>
  <si>
    <t>合计</t>
    <phoneticPr fontId="24" type="noConversion"/>
  </si>
  <si>
    <t>店则沟陈刘家山、相家渠、高杰村镇后坪、郝家也郝家墕村、杨小慕家沟、高里寺、贺家岔、驼巷村、宽州镇葛家岔、陈家塔、老舍古王宿里、乐堂堡李家沟、麻则岔、坡家沟、李家塔镇韩家坪则、韩家辛庄、李家坪、高柳树、韩家沟、石嘴驿镇二郎岔村、石咀驿村、吴家沟村、王家堡村、枣林则沟、拓家湾村、玉家河镇北山里村、折家坪东沟</t>
  </si>
  <si>
    <t>10个乡镇27个退出村，计划安排140户标准化舍饲圈舍（80平米）或连片种草（50亩）以上</t>
  </si>
  <si>
    <t>扩大了养殖规模，每户增收5000元</t>
  </si>
  <si>
    <t>县发改局
县畜牧局</t>
    <phoneticPr fontId="24" type="noConversion"/>
  </si>
  <si>
    <t>其他（退牧还草补助资金）</t>
    <phoneticPr fontId="24" type="noConversion"/>
  </si>
  <si>
    <t>霍家坪村</t>
  </si>
  <si>
    <t>全村每户新修大门、围墙、窑洞花栏等</t>
  </si>
  <si>
    <t>新建石拱桥1座</t>
    <phoneticPr fontId="24" type="noConversion"/>
  </si>
  <si>
    <t>改善人居环境，村容村貌焕然一新</t>
    <phoneticPr fontId="24" type="noConversion"/>
  </si>
  <si>
    <t>县发改局</t>
    <phoneticPr fontId="24" type="noConversion"/>
  </si>
  <si>
    <t>新建蔬菜大棚30座，占地50亩；新修蓄水池1座；新安装变压器1台；新修生产道路1000米。</t>
  </si>
  <si>
    <t>下廿里铺镇梨家湾村</t>
    <phoneticPr fontId="24" type="noConversion"/>
  </si>
  <si>
    <t>下廿里铺镇霍家坪村</t>
    <phoneticPr fontId="24" type="noConversion"/>
  </si>
  <si>
    <t>养殖场基础设施建设项目，完成水、电、路等基础设施</t>
    <phoneticPr fontId="24" type="noConversion"/>
  </si>
  <si>
    <t>贫困户通过务工、入股，增加收入</t>
    <phoneticPr fontId="24" type="noConversion"/>
  </si>
  <si>
    <t>县扶贫办</t>
    <phoneticPr fontId="24" type="noConversion"/>
  </si>
  <si>
    <t>县国土局</t>
    <phoneticPr fontId="24" type="noConversion"/>
  </si>
  <si>
    <t>建设200千瓦光伏电站</t>
    <phoneticPr fontId="24" type="noConversion"/>
  </si>
  <si>
    <t>全县范围内（优先贫困户参加）</t>
    <phoneticPr fontId="29" type="noConversion"/>
  </si>
  <si>
    <t>全县范围内培训职业农民100人（贫困户优先参加），提高农民的技术技能和政治理论水平，</t>
    <phoneticPr fontId="29" type="noConversion"/>
  </si>
  <si>
    <t>1年</t>
    <phoneticPr fontId="29" type="noConversion"/>
  </si>
  <si>
    <t>在折家坪、下二十里铺、宽洲、石嘴驿等乡镇</t>
    <phoneticPr fontId="29" type="noConversion"/>
  </si>
  <si>
    <t>全县范围内（优先贫困户安排）</t>
    <phoneticPr fontId="29" type="noConversion"/>
  </si>
  <si>
    <t>全县范围内引进玉米良种、马铃薯良种、其他小杂粮良种，满足贫困户所需，覆盖全县种植。</t>
    <phoneticPr fontId="29" type="noConversion"/>
  </si>
  <si>
    <t>全县14个乡镇100个贫困村</t>
    <phoneticPr fontId="29" type="noConversion"/>
  </si>
  <si>
    <t>在贫困村轮回进行110技术服务指导，引进新技术、新技能，确保基层体系完整</t>
    <phoneticPr fontId="29" type="noConversion"/>
  </si>
  <si>
    <t>全县14个乡镇46个贫困村</t>
    <phoneticPr fontId="29" type="noConversion"/>
  </si>
  <si>
    <t>建设畜产品的加工、生产、运输（冷运）、销售点补助等流通体系，保证我县脱贫村和贫困户所生产的畜产品的销售渠道。项目资金主要用于畜产品的冷运、物流储存、宣传、销售点建设等流通补助。</t>
    <phoneticPr fontId="29" type="noConversion"/>
  </si>
  <si>
    <t>保障贫困村、贫困户畜产品的销售，带动46个贫困村脱贫</t>
    <phoneticPr fontId="29" type="noConversion"/>
  </si>
  <si>
    <t>安全饮水工程水源、管网等</t>
  </si>
  <si>
    <t>解决饮水困难人口274人</t>
  </si>
  <si>
    <t>解决饮水困难人口174人</t>
  </si>
  <si>
    <t>解决饮水困难人口451人</t>
  </si>
  <si>
    <t>解决饮水困难人口802人</t>
  </si>
  <si>
    <t>解决饮水困难人口416人</t>
  </si>
  <si>
    <t>解决饮水困难人口611人</t>
  </si>
  <si>
    <t>解决饮水困难人口589人</t>
  </si>
  <si>
    <t>解决饮水困难人口629人</t>
  </si>
  <si>
    <t>解决饮水困难人口385人</t>
  </si>
  <si>
    <t>解决饮水困难人口652人</t>
  </si>
  <si>
    <t>解决饮水困难人口488人</t>
  </si>
  <si>
    <t>解决饮水困难人口761人</t>
  </si>
  <si>
    <t>石盘便民服务中心韩家山村</t>
  </si>
  <si>
    <t>解决饮水困难人口319人</t>
  </si>
  <si>
    <t>双庙便民服务中心桑浪河村</t>
  </si>
  <si>
    <t>解决饮水困难人口497人</t>
  </si>
  <si>
    <t>双庙便民服务中心惠家沟村</t>
  </si>
  <si>
    <t>解决饮水困难人口399人</t>
  </si>
  <si>
    <t>解决饮水困难人口1021人</t>
  </si>
  <si>
    <t>乐堂堡便民服务中心坡家沟村</t>
  </si>
  <si>
    <t>解决饮水困难人口720人</t>
  </si>
  <si>
    <t>乐堂堡便民服务中心麻则岔村</t>
  </si>
  <si>
    <t>解决饮水困难人口722人</t>
  </si>
  <si>
    <t>郝家也便民服务中心驼巷村</t>
  </si>
  <si>
    <t>解决饮水困难人口11166人</t>
  </si>
  <si>
    <t>郝家也便民服务中心高里寺村</t>
  </si>
  <si>
    <t>解决饮水困难人口150人</t>
  </si>
  <si>
    <t>石咀驿镇康家湾集中安置点</t>
  </si>
  <si>
    <t>解决饮水困难人口126人</t>
  </si>
  <si>
    <t>宽州镇王家湾集中安置点</t>
  </si>
  <si>
    <t>解决饮水困难人口188人</t>
  </si>
  <si>
    <t>高杰村镇瓦窑沟集中安置点</t>
  </si>
  <si>
    <t>解决饮水困难人口146人</t>
  </si>
  <si>
    <t>宽州镇下七里湾集中安置点</t>
  </si>
  <si>
    <t>解决饮水困难人口173人</t>
  </si>
  <si>
    <t>折家坪镇庵上集中安置点</t>
  </si>
  <si>
    <t>解决饮水困难人口185人</t>
  </si>
  <si>
    <t>折家坪镇麻池沟集中安置点</t>
  </si>
  <si>
    <t>解决饮水困难人口144人</t>
  </si>
  <si>
    <t>折家坪镇冯家沟集中安置点</t>
  </si>
  <si>
    <t>解决饮水困难人口153人</t>
  </si>
  <si>
    <t>解决饮水困难人口113人</t>
  </si>
  <si>
    <t>宽州镇牛家湾集中安置点</t>
  </si>
  <si>
    <t>解决饮水困难人口191人</t>
  </si>
  <si>
    <t>高杰村镇高杰村集中安置点</t>
  </si>
  <si>
    <t>解决饮水困难人口166人</t>
  </si>
  <si>
    <t>李家塔市场集中安置点</t>
  </si>
  <si>
    <t>解决饮水困难人口147人</t>
  </si>
  <si>
    <t>县城工业园区集中安置点</t>
  </si>
  <si>
    <t>解决饮水困难人口135人</t>
  </si>
  <si>
    <t>解决饮水困难人口986人</t>
    <phoneticPr fontId="24" type="noConversion"/>
  </si>
  <si>
    <t>解决饮水困难人口270人</t>
    <phoneticPr fontId="24" type="noConversion"/>
  </si>
  <si>
    <r>
      <t>店则沟镇陈刘家山村等4</t>
    </r>
    <r>
      <rPr>
        <sz val="10"/>
        <rFont val="宋体"/>
        <charset val="134"/>
      </rPr>
      <t>1</t>
    </r>
    <r>
      <rPr>
        <sz val="10"/>
        <rFont val="宋体"/>
        <charset val="134"/>
      </rPr>
      <t>个村</t>
    </r>
    <phoneticPr fontId="24" type="noConversion"/>
  </si>
  <si>
    <t>通村通组道路项目</t>
    <phoneticPr fontId="29" type="noConversion"/>
  </si>
  <si>
    <t>通村通组道路硬化1.7公里</t>
    <phoneticPr fontId="29" type="noConversion"/>
  </si>
  <si>
    <t>改善生产生活条件</t>
    <phoneticPr fontId="29" type="noConversion"/>
  </si>
  <si>
    <t>通村通组道路硬化1公里</t>
    <phoneticPr fontId="29" type="noConversion"/>
  </si>
  <si>
    <t>通村通组道路硬化0.8公里</t>
    <phoneticPr fontId="29" type="noConversion"/>
  </si>
  <si>
    <t>通村通组道路硬化2公里</t>
    <phoneticPr fontId="29" type="noConversion"/>
  </si>
  <si>
    <t>通村通组道路硬化0.7公里</t>
    <phoneticPr fontId="29" type="noConversion"/>
  </si>
  <si>
    <t>通村通组道路硬化1.3公里</t>
    <phoneticPr fontId="29" type="noConversion"/>
  </si>
  <si>
    <t>通村通组道路硬化1.6公里</t>
    <phoneticPr fontId="29" type="noConversion"/>
  </si>
  <si>
    <t>通村通组道路硬化0.6公里</t>
    <phoneticPr fontId="29" type="noConversion"/>
  </si>
  <si>
    <t>通村通组道路硬化1.9公里</t>
    <phoneticPr fontId="29" type="noConversion"/>
  </si>
  <si>
    <t>通村通组道路硬化2.8公里</t>
    <phoneticPr fontId="29" type="noConversion"/>
  </si>
  <si>
    <t>通村通组道路硬化1.2公里</t>
    <phoneticPr fontId="29" type="noConversion"/>
  </si>
  <si>
    <t>双庙惠王村</t>
    <phoneticPr fontId="29" type="noConversion"/>
  </si>
  <si>
    <t>通村通组道路硬化0.4公里</t>
    <phoneticPr fontId="29" type="noConversion"/>
  </si>
  <si>
    <t>通村通组道路硬化0.9公里</t>
    <phoneticPr fontId="29" type="noConversion"/>
  </si>
  <si>
    <t>通村通组道路硬化3.3公里</t>
    <phoneticPr fontId="29" type="noConversion"/>
  </si>
  <si>
    <t>通村通组道路硬化1.5公里</t>
    <phoneticPr fontId="29" type="noConversion"/>
  </si>
  <si>
    <t>通村通组道路硬化2.5公里</t>
    <phoneticPr fontId="29" type="noConversion"/>
  </si>
  <si>
    <t>通村通组道路硬化0.5公里</t>
    <phoneticPr fontId="29" type="noConversion"/>
  </si>
  <si>
    <t>通村通组道路硬化2.3公里</t>
    <phoneticPr fontId="29" type="noConversion"/>
  </si>
  <si>
    <t>通村公路油返砂项目</t>
    <phoneticPr fontId="29" type="noConversion"/>
  </si>
  <si>
    <t>通村公路油返砂修复3公里</t>
    <phoneticPr fontId="29" type="noConversion"/>
  </si>
  <si>
    <t>通村公路油返砂修复2.7公里</t>
    <phoneticPr fontId="29" type="noConversion"/>
  </si>
  <si>
    <t>通村公路油返砂修复14.05公里</t>
    <phoneticPr fontId="29" type="noConversion"/>
  </si>
  <si>
    <t>通村公路油返砂修复19.9公里</t>
    <phoneticPr fontId="29" type="noConversion"/>
  </si>
  <si>
    <t>店则沟陈刘家山村</t>
    <phoneticPr fontId="29" type="noConversion"/>
  </si>
  <si>
    <t>店则沟相家渠村</t>
    <phoneticPr fontId="29" type="noConversion"/>
  </si>
  <si>
    <t>高杰村刘家坬村</t>
    <phoneticPr fontId="29" type="noConversion"/>
  </si>
  <si>
    <t>高杰村后坪村</t>
    <phoneticPr fontId="29" type="noConversion"/>
  </si>
  <si>
    <t>高杰村赵家山村</t>
    <phoneticPr fontId="29" type="noConversion"/>
  </si>
  <si>
    <t>郝家墕杨小慕家沟村</t>
    <phoneticPr fontId="29" type="noConversion"/>
  </si>
  <si>
    <t>解家沟张家坬村</t>
    <phoneticPr fontId="29" type="noConversion"/>
  </si>
  <si>
    <t>解家沟杨家山村</t>
    <phoneticPr fontId="29" type="noConversion"/>
  </si>
  <si>
    <t>宽州陈家塔村</t>
    <phoneticPr fontId="29" type="noConversion"/>
  </si>
  <si>
    <t>宽州葛家岔村</t>
    <phoneticPr fontId="29" type="noConversion"/>
  </si>
  <si>
    <t>宽州麻则岔村</t>
    <phoneticPr fontId="29" type="noConversion"/>
  </si>
  <si>
    <t>李家塔韩家沟村</t>
    <phoneticPr fontId="29" type="noConversion"/>
  </si>
  <si>
    <t>石咀驿张家渠、郝家南沟村</t>
    <phoneticPr fontId="29" type="noConversion"/>
  </si>
  <si>
    <t>石咀驿槐卜硷村</t>
    <phoneticPr fontId="29" type="noConversion"/>
  </si>
  <si>
    <t>双庙白草畔村</t>
    <phoneticPr fontId="29" type="noConversion"/>
  </si>
  <si>
    <t>双庙双庙河村</t>
    <phoneticPr fontId="29" type="noConversion"/>
  </si>
  <si>
    <t>双庙桑浪河村</t>
    <phoneticPr fontId="29" type="noConversion"/>
  </si>
  <si>
    <t>双庙下张家山村</t>
    <phoneticPr fontId="29" type="noConversion"/>
  </si>
  <si>
    <t>双庙贺家畔村</t>
    <phoneticPr fontId="29" type="noConversion"/>
  </si>
  <si>
    <t>双庙郭家河村</t>
    <phoneticPr fontId="29" type="noConversion"/>
  </si>
  <si>
    <t>双庙惠家沟村</t>
    <phoneticPr fontId="29" type="noConversion"/>
  </si>
  <si>
    <t>双庙刘张家山村</t>
    <phoneticPr fontId="29" type="noConversion"/>
  </si>
  <si>
    <t>双庙惠家塬村</t>
    <phoneticPr fontId="29" type="noConversion"/>
  </si>
  <si>
    <t>下廿里铺下廿里铺村</t>
    <phoneticPr fontId="29" type="noConversion"/>
  </si>
  <si>
    <t>下廿里铺韩家硷村</t>
    <phoneticPr fontId="29" type="noConversion"/>
  </si>
  <si>
    <t>下廿里铺高家硷村</t>
    <phoneticPr fontId="29" type="noConversion"/>
  </si>
  <si>
    <t>玉家河桃昌塬村</t>
    <phoneticPr fontId="29" type="noConversion"/>
  </si>
  <si>
    <t>老舍古白家圪哒村</t>
    <phoneticPr fontId="29" type="noConversion"/>
  </si>
  <si>
    <t>乐堂堡-李家沟村</t>
    <phoneticPr fontId="29" type="noConversion"/>
  </si>
  <si>
    <t>上廿里铺村-坡家沟村</t>
    <phoneticPr fontId="29" type="noConversion"/>
  </si>
  <si>
    <t>玉家河村-贺家畔村</t>
    <phoneticPr fontId="29" type="noConversion"/>
  </si>
  <si>
    <t>坡底河村-下张家山村</t>
    <phoneticPr fontId="29" type="noConversion"/>
  </si>
  <si>
    <t>霍家坪村</t>
    <phoneticPr fontId="24" type="noConversion"/>
  </si>
  <si>
    <t>解家沟镇郝村村</t>
  </si>
  <si>
    <t>店则沟镇相家村村</t>
  </si>
  <si>
    <t>贫困村绿化项目</t>
    <phoneticPr fontId="24" type="noConversion"/>
  </si>
  <si>
    <t>道路绿化1.5公里，栽植片林100亩</t>
  </si>
  <si>
    <t>道路绿化1.5公里，栽植片林60亩</t>
  </si>
  <si>
    <t>县林业局</t>
    <phoneticPr fontId="24" type="noConversion"/>
  </si>
  <si>
    <t>增加粮食产量</t>
  </si>
  <si>
    <t>增加经济收入</t>
  </si>
  <si>
    <t>新增淤地45亩</t>
  </si>
  <si>
    <r>
      <t>基本农田30hm</t>
    </r>
    <r>
      <rPr>
        <vertAlign val="superscript"/>
        <sz val="10"/>
        <rFont val="宋体"/>
        <charset val="134"/>
      </rPr>
      <t>2</t>
    </r>
  </si>
  <si>
    <r>
      <t>经济林102hm</t>
    </r>
    <r>
      <rPr>
        <vertAlign val="superscript"/>
        <sz val="10"/>
        <rFont val="宋体"/>
        <charset val="134"/>
      </rPr>
      <t>2</t>
    </r>
  </si>
  <si>
    <r>
      <t>经济林60hm</t>
    </r>
    <r>
      <rPr>
        <vertAlign val="superscript"/>
        <sz val="10"/>
        <rFont val="宋体"/>
        <charset val="134"/>
      </rPr>
      <t>2</t>
    </r>
  </si>
  <si>
    <r>
      <t>经济林50hm</t>
    </r>
    <r>
      <rPr>
        <vertAlign val="superscript"/>
        <sz val="10"/>
        <rFont val="宋体"/>
        <charset val="134"/>
      </rPr>
      <t>2</t>
    </r>
  </si>
  <si>
    <r>
      <t>基本农田12hm</t>
    </r>
    <r>
      <rPr>
        <vertAlign val="superscript"/>
        <sz val="10"/>
        <rFont val="宋体"/>
        <charset val="134"/>
      </rPr>
      <t>2</t>
    </r>
  </si>
  <si>
    <r>
      <t>经济林40hm</t>
    </r>
    <r>
      <rPr>
        <vertAlign val="superscript"/>
        <sz val="10"/>
        <rFont val="宋体"/>
        <charset val="134"/>
      </rPr>
      <t>2</t>
    </r>
  </si>
  <si>
    <t>贫困村产业配套项目</t>
    <phoneticPr fontId="24" type="noConversion"/>
  </si>
  <si>
    <t>产业配套项目</t>
    <phoneticPr fontId="24" type="noConversion"/>
  </si>
  <si>
    <t>宽州镇小牛家沟村背沟河</t>
    <phoneticPr fontId="24" type="noConversion"/>
  </si>
  <si>
    <t>下廿里镇下刘家川村崖腰沟</t>
    <phoneticPr fontId="24" type="noConversion"/>
  </si>
  <si>
    <t>老舍古乡王宿里村十万沟</t>
    <phoneticPr fontId="24" type="noConversion"/>
  </si>
  <si>
    <t>解家沟镇大马家山村安家咀</t>
    <phoneticPr fontId="24" type="noConversion"/>
  </si>
  <si>
    <t>玉家河镇腰里村呐喊沟</t>
    <phoneticPr fontId="24" type="noConversion"/>
  </si>
  <si>
    <t>石盘乡大舍沟村水道梁沟</t>
    <phoneticPr fontId="24" type="noConversion"/>
  </si>
  <si>
    <t>县重点办</t>
    <phoneticPr fontId="24" type="noConversion"/>
  </si>
  <si>
    <t>县水务局</t>
    <phoneticPr fontId="24" type="noConversion"/>
  </si>
  <si>
    <r>
      <t>基本农田30hm</t>
    </r>
    <r>
      <rPr>
        <vertAlign val="superscript"/>
        <sz val="10"/>
        <rFont val="宋体"/>
        <charset val="134"/>
      </rPr>
      <t>2</t>
    </r>
    <phoneticPr fontId="24" type="noConversion"/>
  </si>
  <si>
    <t>李家塔镇惠家园则村</t>
    <phoneticPr fontId="24" type="noConversion"/>
  </si>
  <si>
    <t>李家塔镇杨小慕家沟村</t>
    <phoneticPr fontId="24" type="noConversion"/>
  </si>
  <si>
    <t>李家塔镇后韩家山村</t>
    <phoneticPr fontId="24" type="noConversion"/>
  </si>
  <si>
    <t>李家塔镇高柳树</t>
    <phoneticPr fontId="24" type="noConversion"/>
  </si>
  <si>
    <t>在折家坪、下二十里铺、宽洲、石嘴驿等乡镇等实施全膜双垄沟播玉米2万亩；在店则沟、下二十里铺、宽洲、李家塔、乐堂堡等乡镇实施全膜马铃薯1万亩，项目区统一种植品种、统一病虫害防治、统一管理技术，达到最佳贫困户增产增收项目</t>
    <phoneticPr fontId="29" type="noConversion"/>
  </si>
  <si>
    <t>县产业办</t>
    <phoneticPr fontId="24" type="noConversion"/>
  </si>
  <si>
    <t>县产业办</t>
    <phoneticPr fontId="29" type="noConversion"/>
  </si>
  <si>
    <t>让农民掌握一门专业技术，提高贫困户脱贫致富保障。</t>
    <phoneticPr fontId="29" type="noConversion"/>
  </si>
  <si>
    <t>引进新技术、新技能，确保贫困村技能更新</t>
    <phoneticPr fontId="29" type="noConversion"/>
  </si>
  <si>
    <t>通村公路油返砂项目</t>
    <phoneticPr fontId="29" type="noConversion"/>
  </si>
  <si>
    <t>通村公路油返砂项目</t>
    <phoneticPr fontId="24" type="noConversion"/>
  </si>
  <si>
    <t>贫困村绿化项目</t>
    <phoneticPr fontId="24" type="noConversion"/>
  </si>
  <si>
    <t>小计</t>
    <phoneticPr fontId="24" type="noConversion"/>
  </si>
  <si>
    <t>村容村貌整治工程</t>
    <phoneticPr fontId="24" type="noConversion"/>
  </si>
  <si>
    <t>村容村貌整治工程</t>
    <phoneticPr fontId="24" type="noConversion"/>
  </si>
  <si>
    <t>光伏电站建设项目</t>
    <phoneticPr fontId="24" type="noConversion"/>
  </si>
  <si>
    <t>光伏电站建设项目</t>
    <phoneticPr fontId="24" type="noConversion"/>
  </si>
  <si>
    <t>贫困村产业配套项目</t>
    <phoneticPr fontId="24" type="noConversion"/>
  </si>
  <si>
    <t>产业配套项目</t>
    <phoneticPr fontId="24" type="noConversion"/>
  </si>
  <si>
    <t>畜产业流通体系建设项目</t>
    <phoneticPr fontId="29" type="noConversion"/>
  </si>
  <si>
    <t>畜产业流通体系建设项目</t>
    <phoneticPr fontId="24" type="noConversion"/>
  </si>
  <si>
    <t>旱作农业技术推广项目</t>
    <phoneticPr fontId="29" type="noConversion"/>
  </si>
  <si>
    <t>旱作农业技术推广项目</t>
    <phoneticPr fontId="24" type="noConversion"/>
  </si>
  <si>
    <t>良种补贴项目</t>
    <phoneticPr fontId="29" type="noConversion"/>
  </si>
  <si>
    <t>良种补贴项目</t>
    <phoneticPr fontId="24" type="noConversion"/>
  </si>
  <si>
    <t>退牧还草项目</t>
    <phoneticPr fontId="24" type="noConversion"/>
  </si>
  <si>
    <t>退牧还草项目</t>
    <phoneticPr fontId="24" type="noConversion"/>
  </si>
  <si>
    <t>淤地坝加固项目</t>
    <phoneticPr fontId="24" type="noConversion"/>
  </si>
  <si>
    <t>淤地坝加固项目</t>
    <phoneticPr fontId="24" type="noConversion"/>
  </si>
  <si>
    <t>职业农民培育项目</t>
    <phoneticPr fontId="29" type="noConversion"/>
  </si>
  <si>
    <t>职业农民培育项目</t>
    <phoneticPr fontId="24" type="noConversion"/>
  </si>
  <si>
    <t>农技基层体系建设项目</t>
    <phoneticPr fontId="29" type="noConversion"/>
  </si>
  <si>
    <t>农技基层体系建设项目</t>
    <phoneticPr fontId="24" type="noConversion"/>
  </si>
  <si>
    <t>填沟造田及洼地填筑梯田65亩,环山生产道路7.5公里,维修坝体、挡墙</t>
    <phoneticPr fontId="24" type="noConversion"/>
  </si>
  <si>
    <t>基 础 设 施 类</t>
    <phoneticPr fontId="24" type="noConversion"/>
  </si>
  <si>
    <t>产业发展类</t>
    <phoneticPr fontId="24" type="noConversion"/>
  </si>
  <si>
    <t>乡村文化旅游产业带动贫困户</t>
    <phoneticPr fontId="24" type="noConversion"/>
  </si>
  <si>
    <t>乡村文化旅游产业项目</t>
    <phoneticPr fontId="24" type="noConversion"/>
  </si>
  <si>
    <t>高杰村镇瓦窑沟村</t>
    <phoneticPr fontId="24" type="noConversion"/>
  </si>
  <si>
    <t>玉家河镇赵家畔村</t>
    <phoneticPr fontId="24" type="noConversion"/>
  </si>
  <si>
    <t>县文广局</t>
    <phoneticPr fontId="24" type="noConversion"/>
  </si>
  <si>
    <t>县综改办</t>
    <phoneticPr fontId="24" type="noConversion"/>
  </si>
  <si>
    <t>建设300千瓦光伏电站</t>
    <phoneticPr fontId="24" type="noConversion"/>
  </si>
  <si>
    <t>乡村文化旅游产业项目</t>
    <phoneticPr fontId="24" type="noConversion"/>
  </si>
  <si>
    <t>四、</t>
    <phoneticPr fontId="24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</si>
</sst>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0_ "/>
    <numFmt numFmtId="178" formatCode="0_ 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40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MS Mincho"/>
      <family val="3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b/>
      <u/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u/>
      <sz val="18"/>
      <name val="宋体"/>
      <charset val="134"/>
    </font>
    <font>
      <b/>
      <sz val="18"/>
      <name val="宋体"/>
      <charset val="134"/>
    </font>
    <font>
      <u/>
      <sz val="11"/>
      <name val="宋体"/>
      <charset val="134"/>
    </font>
    <font>
      <sz val="12"/>
      <name val="宋体"/>
      <charset val="134"/>
    </font>
    <font>
      <sz val="10"/>
      <name val="Helv"/>
      <family val="2"/>
    </font>
    <font>
      <sz val="14"/>
      <name val="MS Mincho"/>
      <family val="3"/>
    </font>
    <font>
      <sz val="10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9"/>
      <name val="宋体"/>
      <charset val="134"/>
    </font>
    <font>
      <sz val="10"/>
      <name val="仿宋"/>
      <family val="3"/>
      <charset val="134"/>
    </font>
    <font>
      <vertAlign val="superscript"/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7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 wrapText="1"/>
    </xf>
    <xf numFmtId="0" fontId="8" fillId="0" borderId="1" xfId="7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vertical="center" wrapText="1"/>
    </xf>
    <xf numFmtId="0" fontId="3" fillId="0" borderId="1" xfId="7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7" applyFont="1" applyFill="1" applyBorder="1" applyAlignment="1">
      <alignment vertical="center" wrapText="1"/>
    </xf>
    <xf numFmtId="0" fontId="8" fillId="2" borderId="1" xfId="7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8" fillId="2" borderId="1" xfId="7" applyFont="1" applyFill="1" applyBorder="1" applyAlignment="1">
      <alignment vertical="center"/>
    </xf>
    <xf numFmtId="0" fontId="11" fillId="0" borderId="1" xfId="7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5" fillId="0" borderId="1" xfId="7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vertical="center" wrapText="1"/>
    </xf>
    <xf numFmtId="0" fontId="25" fillId="2" borderId="1" xfId="7" applyNumberFormat="1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5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76" fontId="26" fillId="2" borderId="1" xfId="2" applyNumberFormat="1" applyFont="1" applyFill="1" applyBorder="1" applyAlignment="1">
      <alignment horizontal="center" vertical="center" wrapText="1"/>
    </xf>
    <xf numFmtId="0" fontId="27" fillId="0" borderId="1" xfId="0" applyFont="1" applyBorder="1">
      <alignment vertical="center"/>
    </xf>
    <xf numFmtId="0" fontId="27" fillId="0" borderId="2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2" borderId="1" xfId="7" applyFont="1" applyFill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center" wrapText="1"/>
    </xf>
    <xf numFmtId="178" fontId="29" fillId="0" borderId="1" xfId="0" applyNumberFormat="1" applyFont="1" applyFill="1" applyBorder="1" applyAlignment="1">
      <alignment horizontal="center" vertical="center"/>
    </xf>
    <xf numFmtId="0" fontId="26" fillId="0" borderId="1" xfId="0" applyFont="1" applyBorder="1">
      <alignment vertical="center"/>
    </xf>
    <xf numFmtId="178" fontId="29" fillId="0" borderId="1" xfId="0" applyNumberFormat="1" applyFont="1" applyFill="1" applyBorder="1" applyAlignment="1">
      <alignment horizontal="left" vertical="center"/>
    </xf>
    <xf numFmtId="0" fontId="8" fillId="0" borderId="1" xfId="7" applyFont="1" applyFill="1" applyBorder="1" applyAlignment="1">
      <alignment horizontal="left" vertical="center" wrapText="1"/>
    </xf>
    <xf numFmtId="0" fontId="3" fillId="0" borderId="3" xfId="7" applyFont="1" applyFill="1" applyBorder="1" applyAlignment="1">
      <alignment horizontal="center" vertical="center"/>
    </xf>
    <xf numFmtId="0" fontId="25" fillId="0" borderId="4" xfId="0" applyFont="1" applyBorder="1">
      <alignment vertical="center"/>
    </xf>
    <xf numFmtId="0" fontId="25" fillId="2" borderId="1" xfId="7" applyFont="1" applyFill="1" applyBorder="1" applyAlignment="1">
      <alignment vertical="center" wrapText="1"/>
    </xf>
    <xf numFmtId="0" fontId="25" fillId="0" borderId="4" xfId="0" applyNumberFormat="1" applyFont="1" applyBorder="1" applyAlignment="1">
      <alignment horizontal="center" vertical="center"/>
    </xf>
    <xf numFmtId="0" fontId="25" fillId="0" borderId="4" xfId="0" applyNumberFormat="1" applyFont="1" applyBorder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2" fillId="0" borderId="0" xfId="0" applyFont="1">
      <alignment vertical="center"/>
    </xf>
    <xf numFmtId="0" fontId="32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/>
    </xf>
    <xf numFmtId="0" fontId="8" fillId="2" borderId="2" xfId="2" applyNumberFormat="1" applyFont="1" applyFill="1" applyBorder="1" applyAlignment="1">
      <alignment horizontal="center" vertical="center" wrapText="1"/>
    </xf>
    <xf numFmtId="177" fontId="30" fillId="2" borderId="2" xfId="2" applyNumberFormat="1" applyFont="1" applyFill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 wrapText="1"/>
    </xf>
    <xf numFmtId="177" fontId="30" fillId="0" borderId="2" xfId="0" applyNumberFormat="1" applyFont="1" applyFill="1" applyBorder="1" applyAlignment="1">
      <alignment horizontal="center" vertical="center"/>
    </xf>
    <xf numFmtId="177" fontId="30" fillId="0" borderId="5" xfId="0" applyNumberFormat="1" applyFont="1" applyFill="1" applyBorder="1" applyAlignment="1">
      <alignment horizontal="center" vertical="center"/>
    </xf>
    <xf numFmtId="177" fontId="30" fillId="2" borderId="5" xfId="7" applyNumberFormat="1" applyFont="1" applyFill="1" applyBorder="1" applyAlignment="1">
      <alignment horizontal="center" vertical="center"/>
    </xf>
    <xf numFmtId="0" fontId="8" fillId="0" borderId="2" xfId="7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5" fillId="2" borderId="2" xfId="2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6" fillId="2" borderId="2" xfId="2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2" fillId="0" borderId="1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</cellXfs>
  <cellStyles count="19">
    <cellStyle name="_ET_STYLE_NoName_00_" xfId="1"/>
    <cellStyle name="常规" xfId="0" builtinId="0"/>
    <cellStyle name="常规 149" xfId="2"/>
    <cellStyle name="常规 149 2" xfId="3"/>
    <cellStyle name="常规 2" xfId="4"/>
    <cellStyle name="常规 2 2" xfId="5"/>
    <cellStyle name="常规 2 2 2" xfId="6"/>
    <cellStyle name="常规 2 3" xfId="7"/>
    <cellStyle name="常规 22" xfId="8"/>
    <cellStyle name="常规 22 2" xfId="9"/>
    <cellStyle name="常规 3" xfId="10"/>
    <cellStyle name="常规 5 2" xfId="11"/>
    <cellStyle name="常规 5 2 2" xfId="12"/>
    <cellStyle name="常规 5 2 2 2" xfId="13"/>
    <cellStyle name="常规 5 2 2 2 2" xfId="14"/>
    <cellStyle name="常规 5 2 4" xfId="15"/>
    <cellStyle name="常规 5 2 4 2" xfId="16"/>
    <cellStyle name="常规 5 4" xfId="17"/>
    <cellStyle name="常规 5 4 2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opLeftCell="A60" workbookViewId="0">
      <selection activeCell="F81" sqref="F81"/>
    </sheetView>
  </sheetViews>
  <sheetFormatPr defaultRowHeight="13.5"/>
  <cols>
    <col min="1" max="1" width="6.625" style="55" customWidth="1"/>
    <col min="2" max="2" width="51.5" style="55" customWidth="1"/>
    <col min="3" max="3" width="10.875" style="55" customWidth="1"/>
    <col min="4" max="4" width="15.5" style="55" customWidth="1"/>
    <col min="5" max="5" width="17.125" style="55" customWidth="1"/>
    <col min="6" max="6" width="17.25" style="55" customWidth="1"/>
    <col min="7" max="7" width="9.75" style="55" customWidth="1"/>
    <col min="8" max="16384" width="9" style="55"/>
  </cols>
  <sheetData>
    <row r="1" spans="1:7" ht="18.75">
      <c r="A1" s="137" t="s">
        <v>0</v>
      </c>
      <c r="B1" s="137"/>
      <c r="C1" s="137"/>
      <c r="D1" s="137"/>
      <c r="E1" s="137"/>
      <c r="F1" s="137"/>
      <c r="G1" s="137"/>
    </row>
    <row r="2" spans="1:7" ht="22.5">
      <c r="A2" s="138" t="s">
        <v>1</v>
      </c>
      <c r="B2" s="139"/>
      <c r="C2" s="139"/>
      <c r="D2" s="139"/>
      <c r="E2" s="139"/>
      <c r="F2" s="139"/>
      <c r="G2" s="139"/>
    </row>
    <row r="3" spans="1:7" ht="24" customHeight="1">
      <c r="A3" s="140" t="s">
        <v>2</v>
      </c>
      <c r="B3" s="141"/>
      <c r="C3" s="141"/>
      <c r="D3" s="141"/>
      <c r="E3" s="141"/>
      <c r="F3" s="141"/>
      <c r="G3" s="141"/>
    </row>
    <row r="4" spans="1:7" ht="18.75" customHeight="1">
      <c r="A4" s="142" t="s">
        <v>3</v>
      </c>
      <c r="B4" s="143" t="s">
        <v>4</v>
      </c>
      <c r="C4" s="145" t="s">
        <v>5</v>
      </c>
      <c r="D4" s="142" t="s">
        <v>6</v>
      </c>
      <c r="E4" s="142"/>
      <c r="F4" s="142"/>
      <c r="G4" s="142" t="s">
        <v>7</v>
      </c>
    </row>
    <row r="5" spans="1:7" ht="24.75" customHeight="1">
      <c r="A5" s="142"/>
      <c r="B5" s="144"/>
      <c r="C5" s="142"/>
      <c r="D5" s="56" t="s">
        <v>8</v>
      </c>
      <c r="E5" s="56" t="s">
        <v>9</v>
      </c>
      <c r="F5" s="56" t="s">
        <v>10</v>
      </c>
      <c r="G5" s="142"/>
    </row>
    <row r="6" spans="1:7" ht="18" customHeight="1">
      <c r="A6" s="12" t="s">
        <v>11</v>
      </c>
      <c r="B6" s="11" t="s">
        <v>12</v>
      </c>
      <c r="C6" s="57">
        <f>C7+C8+C9+C10+C11+C12+C13+C14+C15+C16+C17+C18+C19+C20+C21+C22+C23+C24+C25+C26+C27+C28</f>
        <v>16107.410000000002</v>
      </c>
      <c r="D6" s="57">
        <f>D7+D8+D9+D10+D11+D12+D13+D14+D15+D16+D17+D18+D19+D20+D21+D22+D23+D24+D25+D26+D27+D28</f>
        <v>9319.5999999999985</v>
      </c>
      <c r="E6" s="57">
        <f>E7+E8+E9+E10+E11+E12+E13+E14+E15+E16+E17+E18+E19+E20+E21+E22+E23+E24+E25+E26+E27+E28</f>
        <v>6787.8099999999995</v>
      </c>
      <c r="F6" s="10"/>
      <c r="G6" s="10"/>
    </row>
    <row r="7" spans="1:7" ht="18" customHeight="1">
      <c r="A7" s="43">
        <v>1</v>
      </c>
      <c r="B7" s="58" t="s">
        <v>13</v>
      </c>
      <c r="C7" s="36">
        <f t="shared" ref="C7:C18" si="0">D7+E7</f>
        <v>6072.2</v>
      </c>
      <c r="D7" s="36">
        <v>5776.8</v>
      </c>
      <c r="E7" s="36">
        <v>295.39999999999998</v>
      </c>
      <c r="F7" s="43"/>
      <c r="G7" s="10"/>
    </row>
    <row r="8" spans="1:7" ht="18" customHeight="1">
      <c r="A8" s="43">
        <v>2</v>
      </c>
      <c r="B8" s="58" t="s">
        <v>14</v>
      </c>
      <c r="C8" s="36">
        <f t="shared" si="0"/>
        <v>2012</v>
      </c>
      <c r="D8" s="43">
        <v>1218</v>
      </c>
      <c r="E8" s="43">
        <v>794</v>
      </c>
      <c r="F8" s="43"/>
      <c r="G8" s="10"/>
    </row>
    <row r="9" spans="1:7" ht="18" customHeight="1">
      <c r="A9" s="43">
        <v>3</v>
      </c>
      <c r="B9" s="58" t="s">
        <v>15</v>
      </c>
      <c r="C9" s="36">
        <f t="shared" si="0"/>
        <v>165</v>
      </c>
      <c r="D9" s="43">
        <v>165</v>
      </c>
      <c r="E9" s="43"/>
      <c r="F9" s="43"/>
      <c r="G9" s="10"/>
    </row>
    <row r="10" spans="1:7" ht="18" customHeight="1">
      <c r="A10" s="43">
        <v>4</v>
      </c>
      <c r="B10" s="58" t="s">
        <v>16</v>
      </c>
      <c r="C10" s="100"/>
      <c r="D10" s="43"/>
      <c r="E10" s="43"/>
      <c r="F10" s="43"/>
      <c r="G10" s="10"/>
    </row>
    <row r="11" spans="1:7" ht="18" customHeight="1">
      <c r="A11" s="43">
        <v>5</v>
      </c>
      <c r="B11" s="58" t="s">
        <v>17</v>
      </c>
      <c r="C11" s="36">
        <f t="shared" si="0"/>
        <v>946</v>
      </c>
      <c r="D11" s="43">
        <v>450</v>
      </c>
      <c r="E11" s="43">
        <v>496</v>
      </c>
      <c r="F11" s="43"/>
      <c r="G11" s="10"/>
    </row>
    <row r="12" spans="1:7" ht="18" customHeight="1">
      <c r="A12" s="43">
        <v>6</v>
      </c>
      <c r="B12" s="58" t="s">
        <v>18</v>
      </c>
      <c r="C12" s="36"/>
      <c r="D12" s="43"/>
      <c r="E12" s="43"/>
      <c r="F12" s="43"/>
      <c r="G12" s="10"/>
    </row>
    <row r="13" spans="1:7" ht="18" customHeight="1">
      <c r="A13" s="43">
        <v>7</v>
      </c>
      <c r="B13" s="58" t="s">
        <v>19</v>
      </c>
      <c r="C13" s="36"/>
      <c r="D13" s="43"/>
      <c r="E13" s="43"/>
      <c r="F13" s="43"/>
      <c r="G13" s="10"/>
    </row>
    <row r="14" spans="1:7" ht="18" customHeight="1">
      <c r="A14" s="43">
        <v>8</v>
      </c>
      <c r="B14" s="58" t="s">
        <v>20</v>
      </c>
      <c r="C14" s="36">
        <f t="shared" si="0"/>
        <v>660</v>
      </c>
      <c r="D14" s="43">
        <v>660</v>
      </c>
      <c r="E14" s="43"/>
      <c r="F14" s="43"/>
      <c r="G14" s="10"/>
    </row>
    <row r="15" spans="1:7" ht="18" customHeight="1">
      <c r="A15" s="43">
        <v>9</v>
      </c>
      <c r="B15" s="58" t="s">
        <v>21</v>
      </c>
      <c r="C15" s="36"/>
      <c r="D15" s="43"/>
      <c r="E15" s="43"/>
      <c r="F15" s="43"/>
      <c r="G15" s="10"/>
    </row>
    <row r="16" spans="1:7" ht="27" customHeight="1">
      <c r="A16" s="43">
        <v>10</v>
      </c>
      <c r="B16" s="58" t="s">
        <v>22</v>
      </c>
      <c r="C16" s="36">
        <f t="shared" si="0"/>
        <v>3144.76</v>
      </c>
      <c r="D16" s="43"/>
      <c r="E16" s="43">
        <v>3144.76</v>
      </c>
      <c r="F16" s="43"/>
      <c r="G16" s="10"/>
    </row>
    <row r="17" spans="1:7" ht="18" customHeight="1">
      <c r="A17" s="43">
        <v>11</v>
      </c>
      <c r="B17" s="58" t="s">
        <v>23</v>
      </c>
      <c r="C17" s="36">
        <f t="shared" si="0"/>
        <v>1017.45</v>
      </c>
      <c r="D17" s="43"/>
      <c r="E17" s="59">
        <v>1017.45</v>
      </c>
      <c r="F17" s="43"/>
      <c r="G17" s="10"/>
    </row>
    <row r="18" spans="1:7" ht="18" customHeight="1">
      <c r="A18" s="43">
        <v>12</v>
      </c>
      <c r="B18" s="58" t="s">
        <v>24</v>
      </c>
      <c r="C18" s="36">
        <f t="shared" si="0"/>
        <v>2000</v>
      </c>
      <c r="D18" s="43">
        <v>959.8</v>
      </c>
      <c r="E18" s="43">
        <v>1040.2</v>
      </c>
      <c r="F18" s="60"/>
      <c r="G18" s="10"/>
    </row>
    <row r="19" spans="1:7" ht="18" customHeight="1">
      <c r="A19" s="43">
        <v>13</v>
      </c>
      <c r="B19" s="58" t="s">
        <v>25</v>
      </c>
      <c r="C19" s="36"/>
      <c r="D19" s="43"/>
      <c r="E19" s="43"/>
      <c r="F19" s="43"/>
      <c r="G19" s="10"/>
    </row>
    <row r="20" spans="1:7" ht="18" customHeight="1">
      <c r="A20" s="43">
        <v>14</v>
      </c>
      <c r="B20" s="58" t="s">
        <v>26</v>
      </c>
      <c r="C20" s="36"/>
      <c r="D20" s="43"/>
      <c r="E20" s="43"/>
      <c r="F20" s="43"/>
      <c r="G20" s="10"/>
    </row>
    <row r="21" spans="1:7" ht="18" customHeight="1">
      <c r="A21" s="43">
        <v>15</v>
      </c>
      <c r="B21" s="58" t="s">
        <v>27</v>
      </c>
      <c r="C21" s="36"/>
      <c r="D21" s="43"/>
      <c r="E21" s="43"/>
      <c r="F21" s="43"/>
      <c r="G21" s="10"/>
    </row>
    <row r="22" spans="1:7" ht="18" customHeight="1">
      <c r="A22" s="43">
        <v>16</v>
      </c>
      <c r="B22" s="58" t="s">
        <v>28</v>
      </c>
      <c r="C22" s="36"/>
      <c r="D22" s="43"/>
      <c r="E22" s="43"/>
      <c r="F22" s="43"/>
      <c r="G22" s="10"/>
    </row>
    <row r="23" spans="1:7" ht="18" customHeight="1">
      <c r="A23" s="43">
        <v>17</v>
      </c>
      <c r="B23" s="58" t="s">
        <v>29</v>
      </c>
      <c r="C23" s="36"/>
      <c r="D23" s="43"/>
      <c r="E23" s="43"/>
      <c r="F23" s="43"/>
      <c r="G23" s="10"/>
    </row>
    <row r="24" spans="1:7" ht="18" customHeight="1">
      <c r="A24" s="43">
        <v>18</v>
      </c>
      <c r="B24" s="58" t="s">
        <v>30</v>
      </c>
      <c r="C24" s="36"/>
      <c r="D24" s="43"/>
      <c r="E24" s="43"/>
      <c r="F24" s="43"/>
      <c r="G24" s="10"/>
    </row>
    <row r="25" spans="1:7" ht="18" customHeight="1">
      <c r="A25" s="43">
        <v>19</v>
      </c>
      <c r="B25" s="58" t="s">
        <v>31</v>
      </c>
      <c r="C25" s="36"/>
      <c r="D25" s="43"/>
      <c r="E25" s="43"/>
      <c r="F25" s="43"/>
      <c r="G25" s="10"/>
    </row>
    <row r="26" spans="1:7" ht="59.25" customHeight="1">
      <c r="A26" s="43">
        <v>20</v>
      </c>
      <c r="B26" s="58" t="s">
        <v>32</v>
      </c>
      <c r="C26" s="36"/>
      <c r="D26" s="43"/>
      <c r="E26" s="43"/>
      <c r="F26" s="43"/>
      <c r="G26" s="10"/>
    </row>
    <row r="27" spans="1:7" ht="18.75" customHeight="1">
      <c r="A27" s="43">
        <v>21</v>
      </c>
      <c r="B27" s="58" t="s">
        <v>33</v>
      </c>
      <c r="C27" s="36"/>
      <c r="D27" s="43"/>
      <c r="E27" s="43"/>
      <c r="F27" s="43"/>
      <c r="G27" s="10"/>
    </row>
    <row r="28" spans="1:7" ht="18.75" customHeight="1">
      <c r="A28" s="43">
        <v>22</v>
      </c>
      <c r="B28" s="65" t="s">
        <v>403</v>
      </c>
      <c r="C28" s="100">
        <v>90</v>
      </c>
      <c r="D28" s="66">
        <v>90</v>
      </c>
      <c r="E28" s="66"/>
      <c r="F28" s="43"/>
      <c r="G28" s="10"/>
    </row>
    <row r="29" spans="1:7" ht="18.75" customHeight="1">
      <c r="A29" s="12" t="s">
        <v>34</v>
      </c>
      <c r="B29" s="11" t="s">
        <v>35</v>
      </c>
      <c r="C29" s="10">
        <f>C30+C38+C41+C44+C49+C53+C56+C59</f>
        <v>4630.8</v>
      </c>
      <c r="D29" s="10">
        <f>D30+D38+D41+D44+D49+D53+D56+D59</f>
        <v>2336.8000000000002</v>
      </c>
      <c r="E29" s="10">
        <f>E30+E38+E41+E44+E49+E53+E56+E59</f>
        <v>2294</v>
      </c>
      <c r="F29" s="10"/>
      <c r="G29" s="10"/>
    </row>
    <row r="30" spans="1:7" ht="18.75" customHeight="1">
      <c r="A30" s="43">
        <v>1</v>
      </c>
      <c r="B30" s="58" t="s">
        <v>13</v>
      </c>
      <c r="C30" s="43">
        <f>D30+E30</f>
        <v>2020.8</v>
      </c>
      <c r="D30" s="28">
        <v>1530.8</v>
      </c>
      <c r="E30" s="34">
        <v>490</v>
      </c>
      <c r="F30" s="61"/>
      <c r="G30" s="10"/>
    </row>
    <row r="31" spans="1:7" ht="18.75" customHeight="1">
      <c r="A31" s="43">
        <v>2</v>
      </c>
      <c r="B31" s="58" t="s">
        <v>18</v>
      </c>
      <c r="C31" s="43"/>
      <c r="D31" s="43"/>
      <c r="E31" s="43"/>
      <c r="F31" s="43"/>
      <c r="G31" s="10"/>
    </row>
    <row r="32" spans="1:7" ht="18.75" customHeight="1">
      <c r="A32" s="43">
        <v>3</v>
      </c>
      <c r="B32" s="58" t="s">
        <v>36</v>
      </c>
      <c r="C32" s="43"/>
      <c r="D32" s="43"/>
      <c r="E32" s="43"/>
      <c r="F32" s="43"/>
      <c r="G32" s="10"/>
    </row>
    <row r="33" spans="1:7" ht="18.75" customHeight="1">
      <c r="A33" s="43">
        <v>4</v>
      </c>
      <c r="B33" s="58" t="s">
        <v>37</v>
      </c>
      <c r="C33" s="43"/>
      <c r="D33" s="43"/>
      <c r="E33" s="43"/>
      <c r="F33" s="43"/>
      <c r="G33" s="10"/>
    </row>
    <row r="34" spans="1:7" ht="18.75" customHeight="1">
      <c r="A34" s="43">
        <v>5</v>
      </c>
      <c r="B34" s="58" t="s">
        <v>38</v>
      </c>
      <c r="C34" s="43"/>
      <c r="D34" s="43"/>
      <c r="E34" s="43"/>
      <c r="F34" s="43"/>
      <c r="G34" s="10"/>
    </row>
    <row r="35" spans="1:7" ht="18.75" customHeight="1">
      <c r="A35" s="43">
        <v>6</v>
      </c>
      <c r="B35" s="58" t="s">
        <v>39</v>
      </c>
      <c r="C35" s="43"/>
      <c r="D35" s="43"/>
      <c r="E35" s="43"/>
      <c r="F35" s="43"/>
      <c r="G35" s="10"/>
    </row>
    <row r="36" spans="1:7" ht="18.75" customHeight="1">
      <c r="A36" s="43">
        <v>7</v>
      </c>
      <c r="B36" s="58" t="s">
        <v>40</v>
      </c>
      <c r="C36" s="43"/>
      <c r="D36" s="43"/>
      <c r="E36" s="43"/>
      <c r="F36" s="43"/>
      <c r="G36" s="10"/>
    </row>
    <row r="37" spans="1:7" ht="18.75" customHeight="1">
      <c r="A37" s="43">
        <v>8</v>
      </c>
      <c r="B37" s="58" t="s">
        <v>41</v>
      </c>
      <c r="C37" s="43"/>
      <c r="D37" s="43"/>
      <c r="E37" s="43"/>
      <c r="F37" s="43"/>
      <c r="G37" s="10"/>
    </row>
    <row r="38" spans="1:7" ht="18.75" customHeight="1">
      <c r="A38" s="43">
        <v>9</v>
      </c>
      <c r="B38" s="58" t="s">
        <v>42</v>
      </c>
      <c r="C38" s="100"/>
      <c r="D38" s="100"/>
      <c r="E38" s="43"/>
      <c r="F38" s="43"/>
      <c r="G38" s="10"/>
    </row>
    <row r="39" spans="1:7" ht="18.75" customHeight="1">
      <c r="A39" s="43">
        <v>10</v>
      </c>
      <c r="B39" s="58" t="s">
        <v>43</v>
      </c>
      <c r="C39" s="43"/>
      <c r="D39" s="43"/>
      <c r="E39" s="43"/>
      <c r="F39" s="43"/>
      <c r="G39" s="10"/>
    </row>
    <row r="40" spans="1:7" ht="18.75" customHeight="1">
      <c r="A40" s="43">
        <v>11</v>
      </c>
      <c r="B40" s="58" t="s">
        <v>44</v>
      </c>
      <c r="C40" s="43"/>
      <c r="D40" s="43"/>
      <c r="E40" s="43"/>
      <c r="F40" s="43"/>
      <c r="G40" s="10"/>
    </row>
    <row r="41" spans="1:7" ht="18.75" customHeight="1">
      <c r="A41" s="43">
        <v>12</v>
      </c>
      <c r="B41" s="58" t="s">
        <v>45</v>
      </c>
      <c r="C41" s="100">
        <v>70</v>
      </c>
      <c r="D41" s="100">
        <v>70</v>
      </c>
      <c r="E41" s="43"/>
      <c r="F41" s="43"/>
      <c r="G41" s="10"/>
    </row>
    <row r="42" spans="1:7" ht="18.75" customHeight="1">
      <c r="A42" s="43">
        <v>13</v>
      </c>
      <c r="B42" s="58" t="s">
        <v>46</v>
      </c>
      <c r="C42" s="43"/>
      <c r="D42" s="43"/>
      <c r="E42" s="43"/>
      <c r="F42" s="43"/>
      <c r="G42" s="10"/>
    </row>
    <row r="43" spans="1:7" ht="18.75" customHeight="1">
      <c r="A43" s="43">
        <v>14</v>
      </c>
      <c r="B43" s="58" t="s">
        <v>47</v>
      </c>
      <c r="C43" s="43"/>
      <c r="D43" s="43"/>
      <c r="E43" s="43"/>
      <c r="F43" s="43"/>
      <c r="G43" s="10"/>
    </row>
    <row r="44" spans="1:7" ht="18.75" customHeight="1">
      <c r="A44" s="43">
        <v>15</v>
      </c>
      <c r="B44" s="58" t="s">
        <v>48</v>
      </c>
      <c r="C44" s="100">
        <v>30</v>
      </c>
      <c r="D44" s="100">
        <v>30</v>
      </c>
      <c r="E44" s="43"/>
      <c r="F44" s="43"/>
      <c r="G44" s="10"/>
    </row>
    <row r="45" spans="1:7" ht="18.75" customHeight="1">
      <c r="A45" s="43">
        <v>16</v>
      </c>
      <c r="B45" s="58" t="s">
        <v>49</v>
      </c>
      <c r="C45" s="43"/>
      <c r="D45" s="43"/>
      <c r="E45" s="43"/>
      <c r="F45" s="43"/>
      <c r="G45" s="10"/>
    </row>
    <row r="46" spans="1:7" ht="18.75" customHeight="1">
      <c r="A46" s="43">
        <v>17</v>
      </c>
      <c r="B46" s="58" t="s">
        <v>50</v>
      </c>
      <c r="C46" s="43"/>
      <c r="D46" s="43"/>
      <c r="E46" s="43"/>
      <c r="F46" s="43"/>
      <c r="G46" s="10"/>
    </row>
    <row r="47" spans="1:7" ht="18.75" customHeight="1">
      <c r="A47" s="43">
        <v>18</v>
      </c>
      <c r="B47" s="58" t="s">
        <v>51</v>
      </c>
      <c r="C47" s="43"/>
      <c r="D47" s="43"/>
      <c r="E47" s="43"/>
      <c r="F47" s="43"/>
      <c r="G47" s="10"/>
    </row>
    <row r="48" spans="1:7" ht="18.75" customHeight="1">
      <c r="A48" s="43">
        <v>19</v>
      </c>
      <c r="B48" s="58" t="s">
        <v>52</v>
      </c>
      <c r="C48" s="43"/>
      <c r="D48" s="43"/>
      <c r="E48" s="43"/>
      <c r="F48" s="43"/>
      <c r="G48" s="10"/>
    </row>
    <row r="49" spans="1:7" ht="18.75" customHeight="1">
      <c r="A49" s="43">
        <v>20</v>
      </c>
      <c r="B49" s="58" t="s">
        <v>53</v>
      </c>
      <c r="C49" s="43">
        <v>350</v>
      </c>
      <c r="D49" s="43">
        <v>350</v>
      </c>
      <c r="E49" s="43"/>
      <c r="F49" s="43"/>
      <c r="G49" s="10"/>
    </row>
    <row r="50" spans="1:7" ht="18.75" customHeight="1">
      <c r="A50" s="43">
        <v>21</v>
      </c>
      <c r="B50" s="58" t="s">
        <v>54</v>
      </c>
      <c r="C50" s="43"/>
      <c r="D50" s="43"/>
      <c r="E50" s="43"/>
      <c r="F50" s="43"/>
      <c r="G50" s="10"/>
    </row>
    <row r="51" spans="1:7" ht="18.75" customHeight="1">
      <c r="A51" s="43">
        <v>22</v>
      </c>
      <c r="B51" s="58" t="s">
        <v>25</v>
      </c>
      <c r="C51" s="43"/>
      <c r="D51" s="43"/>
      <c r="E51" s="43"/>
      <c r="F51" s="43"/>
      <c r="G51" s="10"/>
    </row>
    <row r="52" spans="1:7" ht="18.75" customHeight="1">
      <c r="A52" s="43">
        <v>23</v>
      </c>
      <c r="B52" s="58" t="s">
        <v>55</v>
      </c>
      <c r="C52" s="10"/>
      <c r="D52" s="10"/>
      <c r="E52" s="10"/>
      <c r="F52" s="10"/>
      <c r="G52" s="10"/>
    </row>
    <row r="53" spans="1:7" ht="18.75" customHeight="1">
      <c r="A53" s="43">
        <v>24</v>
      </c>
      <c r="B53" s="58" t="s">
        <v>56</v>
      </c>
      <c r="C53" s="43">
        <v>1037</v>
      </c>
      <c r="D53" s="43">
        <v>356</v>
      </c>
      <c r="E53" s="43">
        <f>C53-D53</f>
        <v>681</v>
      </c>
      <c r="F53" s="43"/>
      <c r="G53" s="10"/>
    </row>
    <row r="54" spans="1:7" ht="56.25" customHeight="1">
      <c r="A54" s="43">
        <v>25</v>
      </c>
      <c r="B54" s="58" t="s">
        <v>57</v>
      </c>
      <c r="C54" s="43"/>
      <c r="D54" s="43"/>
      <c r="E54" s="43"/>
      <c r="F54" s="43"/>
      <c r="G54" s="10"/>
    </row>
    <row r="55" spans="1:7" ht="18.75" customHeight="1">
      <c r="A55" s="43">
        <v>26</v>
      </c>
      <c r="B55" s="58" t="s">
        <v>58</v>
      </c>
      <c r="C55" s="43"/>
      <c r="D55" s="43"/>
      <c r="E55" s="43"/>
      <c r="F55" s="10"/>
      <c r="G55" s="10"/>
    </row>
    <row r="56" spans="1:7" ht="18.75" customHeight="1">
      <c r="A56" s="43">
        <v>27</v>
      </c>
      <c r="B56" s="58" t="s">
        <v>59</v>
      </c>
      <c r="C56" s="43">
        <v>260</v>
      </c>
      <c r="D56" s="43"/>
      <c r="E56" s="43">
        <v>260</v>
      </c>
      <c r="F56" s="43"/>
      <c r="G56" s="10"/>
    </row>
    <row r="57" spans="1:7" ht="18.75" customHeight="1">
      <c r="A57" s="43">
        <v>28</v>
      </c>
      <c r="B57" s="58" t="s">
        <v>60</v>
      </c>
      <c r="C57" s="43"/>
      <c r="D57" s="43"/>
      <c r="E57" s="43"/>
      <c r="F57" s="10"/>
      <c r="G57" s="10"/>
    </row>
    <row r="58" spans="1:7" ht="18.75" customHeight="1">
      <c r="A58" s="43">
        <v>29</v>
      </c>
      <c r="B58" s="58" t="s">
        <v>61</v>
      </c>
      <c r="C58" s="43"/>
      <c r="D58" s="43"/>
      <c r="E58" s="43"/>
      <c r="F58" s="10"/>
      <c r="G58" s="10"/>
    </row>
    <row r="59" spans="1:7" ht="18.75" customHeight="1">
      <c r="A59" s="43">
        <v>30</v>
      </c>
      <c r="B59" s="58" t="s">
        <v>62</v>
      </c>
      <c r="C59" s="43">
        <v>863</v>
      </c>
      <c r="D59" s="43"/>
      <c r="E59" s="43">
        <v>863</v>
      </c>
      <c r="F59" s="10"/>
      <c r="G59" s="10"/>
    </row>
    <row r="60" spans="1:7" ht="18.75" customHeight="1">
      <c r="A60" s="43">
        <v>31</v>
      </c>
      <c r="B60" s="58" t="s">
        <v>63</v>
      </c>
      <c r="C60" s="43"/>
      <c r="D60" s="43"/>
      <c r="E60" s="43"/>
      <c r="F60" s="43"/>
      <c r="G60" s="10"/>
    </row>
    <row r="61" spans="1:7" ht="18.75" customHeight="1">
      <c r="A61" s="43">
        <v>32</v>
      </c>
      <c r="B61" s="58" t="s">
        <v>64</v>
      </c>
      <c r="C61" s="43"/>
      <c r="D61" s="43"/>
      <c r="E61" s="43"/>
      <c r="F61" s="10"/>
      <c r="G61" s="10"/>
    </row>
    <row r="62" spans="1:7" ht="18.75" customHeight="1">
      <c r="A62" s="43">
        <v>33</v>
      </c>
      <c r="B62" s="58" t="s">
        <v>65</v>
      </c>
      <c r="C62" s="43"/>
      <c r="D62" s="43"/>
      <c r="E62" s="43"/>
      <c r="F62" s="10"/>
      <c r="G62" s="10"/>
    </row>
    <row r="63" spans="1:7" ht="18.75" customHeight="1">
      <c r="A63" s="43">
        <v>34</v>
      </c>
      <c r="B63" s="58" t="s">
        <v>66</v>
      </c>
      <c r="C63" s="43"/>
      <c r="D63" s="43"/>
      <c r="E63" s="43"/>
      <c r="F63" s="10"/>
      <c r="G63" s="10"/>
    </row>
    <row r="64" spans="1:7" ht="18.75" customHeight="1">
      <c r="A64" s="43">
        <v>35</v>
      </c>
      <c r="B64" s="58" t="s">
        <v>67</v>
      </c>
      <c r="C64" s="10"/>
      <c r="D64" s="10"/>
      <c r="E64" s="10"/>
      <c r="F64" s="10"/>
      <c r="G64" s="10"/>
    </row>
    <row r="65" spans="1:7" ht="18.75" customHeight="1">
      <c r="A65" s="12" t="s">
        <v>68</v>
      </c>
      <c r="B65" s="11" t="s">
        <v>69</v>
      </c>
      <c r="C65" s="10">
        <f>C66+C70+C71+C72+C78+C67</f>
        <v>8611.7000000000007</v>
      </c>
      <c r="D65" s="10">
        <f>D66+D70+D71+D72+D78+D67</f>
        <v>7542.2</v>
      </c>
      <c r="E65" s="10">
        <f>E66+E70+E71+E72+E78</f>
        <v>1069.5</v>
      </c>
      <c r="F65" s="10"/>
      <c r="G65" s="10"/>
    </row>
    <row r="66" spans="1:7" ht="18.75" customHeight="1">
      <c r="A66" s="43">
        <v>1</v>
      </c>
      <c r="B66" s="58" t="s">
        <v>70</v>
      </c>
      <c r="C66" s="43">
        <v>3200</v>
      </c>
      <c r="D66" s="43">
        <v>2590</v>
      </c>
      <c r="E66" s="36">
        <v>610</v>
      </c>
      <c r="F66" s="43"/>
      <c r="G66" s="10"/>
    </row>
    <row r="67" spans="1:7" ht="18.75" customHeight="1">
      <c r="A67" s="43">
        <v>2</v>
      </c>
      <c r="B67" s="58" t="s">
        <v>71</v>
      </c>
      <c r="C67" s="43">
        <v>500</v>
      </c>
      <c r="D67" s="43">
        <v>500</v>
      </c>
      <c r="E67" s="43"/>
      <c r="F67" s="43"/>
      <c r="G67" s="10"/>
    </row>
    <row r="68" spans="1:7" ht="18.75" customHeight="1">
      <c r="A68" s="43">
        <v>3</v>
      </c>
      <c r="B68" s="58" t="s">
        <v>72</v>
      </c>
      <c r="C68" s="43"/>
      <c r="D68" s="43"/>
      <c r="E68" s="54"/>
      <c r="F68" s="43"/>
      <c r="G68" s="10"/>
    </row>
    <row r="69" spans="1:7" ht="18.75" customHeight="1">
      <c r="A69" s="43">
        <v>4</v>
      </c>
      <c r="B69" s="58" t="s">
        <v>73</v>
      </c>
      <c r="C69" s="10"/>
      <c r="D69" s="43"/>
      <c r="E69" s="43"/>
      <c r="F69" s="43"/>
      <c r="G69" s="10"/>
    </row>
    <row r="70" spans="1:7" ht="18.75" customHeight="1">
      <c r="A70" s="43">
        <v>5</v>
      </c>
      <c r="B70" s="58" t="s">
        <v>74</v>
      </c>
      <c r="C70" s="43">
        <v>1000</v>
      </c>
      <c r="D70" s="43">
        <v>1000</v>
      </c>
      <c r="E70" s="43"/>
      <c r="F70" s="43"/>
      <c r="G70" s="10"/>
    </row>
    <row r="71" spans="1:7" ht="18.75" customHeight="1">
      <c r="A71" s="43">
        <v>6</v>
      </c>
      <c r="B71" s="58" t="s">
        <v>75</v>
      </c>
      <c r="C71" s="43">
        <v>2950</v>
      </c>
      <c r="D71" s="43">
        <f>C71-E71</f>
        <v>2720</v>
      </c>
      <c r="E71" s="43">
        <v>230</v>
      </c>
      <c r="F71" s="43"/>
      <c r="G71" s="10"/>
    </row>
    <row r="72" spans="1:7" ht="18.75" customHeight="1">
      <c r="A72" s="43">
        <v>7</v>
      </c>
      <c r="B72" s="58" t="s">
        <v>37</v>
      </c>
      <c r="C72" s="43">
        <v>732.2</v>
      </c>
      <c r="D72" s="43">
        <v>732.2</v>
      </c>
      <c r="E72" s="43"/>
      <c r="F72" s="43"/>
      <c r="G72" s="10"/>
    </row>
    <row r="73" spans="1:7" ht="18.75" customHeight="1">
      <c r="A73" s="43">
        <v>8</v>
      </c>
      <c r="B73" s="58" t="s">
        <v>76</v>
      </c>
      <c r="C73" s="100"/>
      <c r="D73" s="100"/>
      <c r="E73" s="43"/>
      <c r="F73" s="43"/>
      <c r="G73" s="10"/>
    </row>
    <row r="74" spans="1:7" ht="18.75" customHeight="1">
      <c r="A74" s="43">
        <v>9</v>
      </c>
      <c r="B74" s="58" t="s">
        <v>77</v>
      </c>
      <c r="C74" s="43"/>
      <c r="D74" s="43"/>
      <c r="E74" s="43"/>
      <c r="F74" s="43"/>
      <c r="G74" s="10"/>
    </row>
    <row r="75" spans="1:7" ht="18.75" customHeight="1">
      <c r="A75" s="43">
        <v>10</v>
      </c>
      <c r="B75" s="58" t="s">
        <v>78</v>
      </c>
      <c r="C75" s="43"/>
      <c r="D75" s="43"/>
      <c r="E75" s="43"/>
      <c r="F75" s="43"/>
      <c r="G75" s="10"/>
    </row>
    <row r="76" spans="1:7" ht="18.75" customHeight="1">
      <c r="A76" s="43">
        <v>11</v>
      </c>
      <c r="B76" s="58" t="s">
        <v>79</v>
      </c>
      <c r="C76" s="43"/>
      <c r="D76" s="43"/>
      <c r="E76" s="43"/>
      <c r="F76" s="43"/>
      <c r="G76" s="10"/>
    </row>
    <row r="77" spans="1:7" ht="18.75" customHeight="1">
      <c r="A77" s="43">
        <v>12</v>
      </c>
      <c r="B77" s="58" t="s">
        <v>19</v>
      </c>
      <c r="C77" s="43"/>
      <c r="D77" s="43"/>
      <c r="E77" s="43"/>
      <c r="F77" s="43"/>
      <c r="G77" s="10"/>
    </row>
    <row r="78" spans="1:7" ht="18.75" customHeight="1">
      <c r="A78" s="43">
        <v>13</v>
      </c>
      <c r="B78" s="58" t="s">
        <v>80</v>
      </c>
      <c r="C78" s="33">
        <v>229.5</v>
      </c>
      <c r="D78" s="43"/>
      <c r="E78" s="33">
        <v>229.5</v>
      </c>
      <c r="F78" s="43"/>
      <c r="G78" s="10"/>
    </row>
    <row r="79" spans="1:7" ht="18.75" customHeight="1">
      <c r="A79" s="12" t="s">
        <v>611</v>
      </c>
      <c r="B79" s="11" t="s">
        <v>81</v>
      </c>
      <c r="C79" s="10">
        <f>C80+C81</f>
        <v>1064.25</v>
      </c>
      <c r="D79" s="10">
        <v>196</v>
      </c>
      <c r="E79" s="10">
        <f>E80+E81</f>
        <v>868.25</v>
      </c>
      <c r="F79" s="10"/>
      <c r="G79" s="10"/>
    </row>
    <row r="80" spans="1:7" ht="18.75" customHeight="1">
      <c r="A80" s="43">
        <v>1</v>
      </c>
      <c r="B80" s="58" t="s">
        <v>82</v>
      </c>
      <c r="C80" s="43">
        <v>720</v>
      </c>
      <c r="D80" s="43">
        <v>196</v>
      </c>
      <c r="E80" s="43">
        <v>524</v>
      </c>
      <c r="F80" s="43"/>
      <c r="G80" s="10"/>
    </row>
    <row r="81" spans="1:7" ht="18.75" customHeight="1">
      <c r="A81" s="43">
        <v>2</v>
      </c>
      <c r="B81" s="58" t="s">
        <v>83</v>
      </c>
      <c r="C81" s="59">
        <v>344.25</v>
      </c>
      <c r="D81" s="43"/>
      <c r="E81" s="59">
        <v>344.25</v>
      </c>
      <c r="F81" s="43"/>
      <c r="G81" s="10"/>
    </row>
    <row r="82" spans="1:7" ht="18.75" customHeight="1">
      <c r="A82" s="12" t="s">
        <v>84</v>
      </c>
      <c r="B82" s="11" t="s">
        <v>85</v>
      </c>
      <c r="C82" s="10">
        <f>C79+C65+C29+C6</f>
        <v>30414.160000000003</v>
      </c>
      <c r="D82" s="10">
        <f>D79+D65+D29+D6</f>
        <v>19394.599999999999</v>
      </c>
      <c r="E82" s="10">
        <f>E79+E65+E29+E6</f>
        <v>11019.56</v>
      </c>
      <c r="F82" s="10"/>
      <c r="G82" s="10"/>
    </row>
    <row r="83" spans="1:7" ht="18.75" customHeight="1">
      <c r="A83" s="43">
        <v>1</v>
      </c>
      <c r="B83" s="58" t="s">
        <v>86</v>
      </c>
      <c r="C83" s="43">
        <f>D83+E83</f>
        <v>25827.16</v>
      </c>
      <c r="D83" s="33">
        <v>16007.6</v>
      </c>
      <c r="E83" s="33">
        <v>9819.56</v>
      </c>
      <c r="F83" s="33"/>
      <c r="G83" s="10"/>
    </row>
    <row r="84" spans="1:7" ht="18.75" customHeight="1">
      <c r="A84" s="43">
        <v>2</v>
      </c>
      <c r="B84" s="58" t="s">
        <v>87</v>
      </c>
      <c r="C84" s="43">
        <f>D84+E84</f>
        <v>29910.159999999996</v>
      </c>
      <c r="D84" s="43">
        <v>18890.599999999999</v>
      </c>
      <c r="E84" s="43">
        <f>E82</f>
        <v>11019.56</v>
      </c>
      <c r="F84" s="43"/>
      <c r="G84" s="10"/>
    </row>
  </sheetData>
  <autoFilter ref="A5:G84"/>
  <mergeCells count="8">
    <mergeCell ref="A1:G1"/>
    <mergeCell ref="A2:G2"/>
    <mergeCell ref="A3:G3"/>
    <mergeCell ref="D4:F4"/>
    <mergeCell ref="A4:A5"/>
    <mergeCell ref="B4:B5"/>
    <mergeCell ref="C4:C5"/>
    <mergeCell ref="G4:G5"/>
  </mergeCells>
  <phoneticPr fontId="24" type="noConversion"/>
  <pageMargins left="0.70866141732283472" right="0.70866141732283472" top="0.6692913385826772" bottom="0.6692913385826772" header="0.31496062992125984" footer="0.31496062992125984"/>
  <pageSetup paperSize="9" orientation="landscape" r:id="rId1"/>
  <ignoredErrors>
    <ignoredError sqref="D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opLeftCell="A7" workbookViewId="0">
      <selection activeCell="C34" sqref="C34"/>
    </sheetView>
  </sheetViews>
  <sheetFormatPr defaultColWidth="9" defaultRowHeight="13.5"/>
  <cols>
    <col min="1" max="1" width="21.75" customWidth="1"/>
    <col min="2" max="2" width="31.75" style="51" customWidth="1"/>
    <col min="3" max="3" width="15.625" style="52" customWidth="1"/>
    <col min="4" max="7" width="15.625" style="53" customWidth="1"/>
  </cols>
  <sheetData>
    <row r="1" spans="1:8" ht="18.75" customHeight="1">
      <c r="A1" s="146" t="s">
        <v>88</v>
      </c>
      <c r="B1" s="146"/>
      <c r="C1" s="146"/>
      <c r="D1" s="146"/>
      <c r="E1" s="146"/>
      <c r="F1" s="146"/>
      <c r="G1" s="146"/>
    </row>
    <row r="2" spans="1:8" ht="27" customHeight="1">
      <c r="A2" s="147" t="s">
        <v>89</v>
      </c>
      <c r="B2" s="148"/>
      <c r="C2" s="148"/>
      <c r="D2" s="148"/>
      <c r="E2" s="148"/>
      <c r="F2" s="148"/>
      <c r="G2" s="148"/>
    </row>
    <row r="3" spans="1:8" s="104" customFormat="1" ht="15" customHeight="1">
      <c r="A3" s="152" t="s">
        <v>90</v>
      </c>
      <c r="B3" s="156" t="s">
        <v>91</v>
      </c>
      <c r="C3" s="149" t="s">
        <v>92</v>
      </c>
      <c r="D3" s="149"/>
      <c r="E3" s="149"/>
      <c r="F3" s="149"/>
      <c r="G3" s="149"/>
    </row>
    <row r="4" spans="1:8" s="104" customFormat="1" ht="15" customHeight="1">
      <c r="A4" s="152"/>
      <c r="B4" s="156"/>
      <c r="C4" s="105" t="s">
        <v>93</v>
      </c>
      <c r="D4" s="105" t="s">
        <v>94</v>
      </c>
      <c r="E4" s="105" t="s">
        <v>95</v>
      </c>
      <c r="F4" s="105" t="s">
        <v>96</v>
      </c>
      <c r="G4" s="105" t="s">
        <v>97</v>
      </c>
    </row>
    <row r="5" spans="1:8" s="4" customFormat="1" ht="15" customHeight="1">
      <c r="A5" s="153" t="s">
        <v>9</v>
      </c>
      <c r="B5" s="97" t="s">
        <v>98</v>
      </c>
      <c r="C5" s="59">
        <v>1017.45</v>
      </c>
      <c r="D5" s="106"/>
      <c r="E5" s="107">
        <v>229.5</v>
      </c>
      <c r="F5" s="59">
        <v>344.25</v>
      </c>
      <c r="G5" s="34">
        <f t="shared" ref="G5:G12" si="0">C5+D5+E5+F5</f>
        <v>1591.2</v>
      </c>
    </row>
    <row r="6" spans="1:8" s="4" customFormat="1" ht="15" customHeight="1">
      <c r="A6" s="154"/>
      <c r="B6" s="97" t="s">
        <v>99</v>
      </c>
      <c r="C6" s="59">
        <v>794</v>
      </c>
      <c r="D6" s="108">
        <v>1804</v>
      </c>
      <c r="E6" s="59"/>
      <c r="F6" s="34">
        <v>524</v>
      </c>
      <c r="G6" s="34">
        <f t="shared" si="0"/>
        <v>3122</v>
      </c>
      <c r="H6" s="75"/>
    </row>
    <row r="7" spans="1:8" s="4" customFormat="1" ht="15" customHeight="1">
      <c r="A7" s="154"/>
      <c r="B7" s="97" t="s">
        <v>100</v>
      </c>
      <c r="C7" s="59">
        <v>2167.2399999999998</v>
      </c>
      <c r="D7" s="34"/>
      <c r="E7" s="59"/>
      <c r="F7" s="34"/>
      <c r="G7" s="34">
        <f t="shared" si="0"/>
        <v>2167.2399999999998</v>
      </c>
      <c r="H7" s="75"/>
    </row>
    <row r="8" spans="1:8" s="4" customFormat="1" ht="15" customHeight="1">
      <c r="A8" s="154"/>
      <c r="B8" s="97" t="s">
        <v>577</v>
      </c>
      <c r="C8" s="59">
        <v>977.52</v>
      </c>
      <c r="D8" s="34"/>
      <c r="E8" s="59"/>
      <c r="F8" s="34"/>
      <c r="G8" s="34">
        <f t="shared" si="0"/>
        <v>977.52</v>
      </c>
      <c r="H8" s="75"/>
    </row>
    <row r="9" spans="1:8" s="4" customFormat="1" ht="15" customHeight="1">
      <c r="A9" s="154"/>
      <c r="B9" s="97" t="s">
        <v>578</v>
      </c>
      <c r="C9" s="59">
        <v>496</v>
      </c>
      <c r="D9" s="34"/>
      <c r="E9" s="59"/>
      <c r="F9" s="34"/>
      <c r="G9" s="34">
        <f t="shared" si="0"/>
        <v>496</v>
      </c>
      <c r="H9" s="75"/>
    </row>
    <row r="10" spans="1:8" s="4" customFormat="1" ht="15" customHeight="1">
      <c r="A10" s="154"/>
      <c r="B10" s="97" t="s">
        <v>581</v>
      </c>
      <c r="C10" s="59"/>
      <c r="D10" s="34"/>
      <c r="E10" s="59">
        <v>190</v>
      </c>
      <c r="F10" s="34"/>
      <c r="G10" s="34">
        <f t="shared" si="0"/>
        <v>190</v>
      </c>
      <c r="H10" s="75"/>
    </row>
    <row r="11" spans="1:8" s="3" customFormat="1" ht="15" customHeight="1">
      <c r="A11" s="154"/>
      <c r="B11" s="40" t="s">
        <v>101</v>
      </c>
      <c r="C11" s="33">
        <v>1335.6</v>
      </c>
      <c r="D11" s="34">
        <v>490</v>
      </c>
      <c r="E11" s="36">
        <v>650</v>
      </c>
      <c r="F11" s="34"/>
      <c r="G11" s="34">
        <f t="shared" si="0"/>
        <v>2475.6</v>
      </c>
    </row>
    <row r="12" spans="1:8" s="4" customFormat="1" ht="15" customHeight="1">
      <c r="A12" s="155"/>
      <c r="B12" s="109" t="s">
        <v>102</v>
      </c>
      <c r="C12" s="107">
        <f>SUM(C5:C11)</f>
        <v>6787.8099999999995</v>
      </c>
      <c r="D12" s="107">
        <f>SUM(D5:D11)</f>
        <v>2294</v>
      </c>
      <c r="E12" s="107">
        <f>SUM(E5:E11)</f>
        <v>1069.5</v>
      </c>
      <c r="F12" s="107">
        <f>SUM(F5:F11)</f>
        <v>868.25</v>
      </c>
      <c r="G12" s="34">
        <f t="shared" si="0"/>
        <v>11019.56</v>
      </c>
    </row>
    <row r="13" spans="1:8" s="4" customFormat="1" ht="15" customHeight="1">
      <c r="A13" s="153" t="s">
        <v>103</v>
      </c>
      <c r="B13" s="97" t="s">
        <v>104</v>
      </c>
      <c r="C13" s="59">
        <v>660</v>
      </c>
      <c r="D13" s="106"/>
      <c r="E13" s="110"/>
      <c r="F13" s="107"/>
      <c r="G13" s="34">
        <f>C13+D13+E13+F13</f>
        <v>660</v>
      </c>
    </row>
    <row r="14" spans="1:8" s="4" customFormat="1" ht="15" customHeight="1">
      <c r="A14" s="154"/>
      <c r="B14" s="97" t="s">
        <v>610</v>
      </c>
      <c r="C14" s="59">
        <v>450</v>
      </c>
      <c r="D14" s="106">
        <v>350</v>
      </c>
      <c r="E14" s="110">
        <v>1800</v>
      </c>
      <c r="F14" s="107"/>
      <c r="G14" s="34">
        <f>C14+D14+E14+F14</f>
        <v>2600</v>
      </c>
    </row>
    <row r="15" spans="1:8" s="4" customFormat="1" ht="15" customHeight="1">
      <c r="A15" s="154"/>
      <c r="B15" s="103" t="s">
        <v>583</v>
      </c>
      <c r="C15" s="38"/>
      <c r="D15" s="107"/>
      <c r="E15" s="107">
        <v>860</v>
      </c>
      <c r="F15" s="107"/>
      <c r="G15" s="34">
        <f t="shared" ref="G15:G30" si="1">C15+D15+E15+F15</f>
        <v>860</v>
      </c>
    </row>
    <row r="16" spans="1:8" s="4" customFormat="1" ht="15" customHeight="1">
      <c r="A16" s="154"/>
      <c r="B16" s="102" t="s">
        <v>105</v>
      </c>
      <c r="C16" s="38">
        <v>336.8</v>
      </c>
      <c r="D16" s="111">
        <v>990.35</v>
      </c>
      <c r="E16" s="111">
        <v>1483.1</v>
      </c>
      <c r="F16" s="107"/>
      <c r="G16" s="34">
        <f t="shared" si="1"/>
        <v>2810.25</v>
      </c>
    </row>
    <row r="17" spans="1:7" s="4" customFormat="1" ht="15" customHeight="1">
      <c r="A17" s="154"/>
      <c r="B17" s="102" t="s">
        <v>106</v>
      </c>
      <c r="C17" s="38">
        <v>120</v>
      </c>
      <c r="D17" s="107"/>
      <c r="E17" s="107"/>
      <c r="F17" s="107">
        <v>196</v>
      </c>
      <c r="G17" s="34">
        <f t="shared" si="1"/>
        <v>316</v>
      </c>
    </row>
    <row r="18" spans="1:7" s="4" customFormat="1" ht="15" customHeight="1">
      <c r="A18" s="154"/>
      <c r="B18" s="102" t="s">
        <v>107</v>
      </c>
      <c r="C18" s="107"/>
      <c r="D18" s="107"/>
      <c r="E18" s="107">
        <v>591.35</v>
      </c>
      <c r="F18" s="107"/>
      <c r="G18" s="34">
        <f t="shared" si="1"/>
        <v>591.35</v>
      </c>
    </row>
    <row r="19" spans="1:7" s="4" customFormat="1" ht="15" customHeight="1">
      <c r="A19" s="154"/>
      <c r="B19" s="102" t="s">
        <v>108</v>
      </c>
      <c r="C19" s="38">
        <v>4925</v>
      </c>
      <c r="D19" s="107"/>
      <c r="E19" s="107">
        <v>15</v>
      </c>
      <c r="F19" s="107"/>
      <c r="G19" s="34">
        <f t="shared" si="1"/>
        <v>4940</v>
      </c>
    </row>
    <row r="20" spans="1:7" s="4" customFormat="1" ht="15" customHeight="1">
      <c r="A20" s="154"/>
      <c r="B20" s="40" t="s">
        <v>584</v>
      </c>
      <c r="C20" s="38">
        <v>1354.8</v>
      </c>
      <c r="D20" s="108">
        <v>540.45000000000005</v>
      </c>
      <c r="E20" s="34">
        <v>560.54999999999995</v>
      </c>
      <c r="F20" s="34"/>
      <c r="G20" s="34">
        <f t="shared" si="1"/>
        <v>2455.8000000000002</v>
      </c>
    </row>
    <row r="21" spans="1:7" s="4" customFormat="1" ht="15" customHeight="1">
      <c r="A21" s="154"/>
      <c r="B21" s="112" t="s">
        <v>585</v>
      </c>
      <c r="C21" s="38">
        <v>715.6</v>
      </c>
      <c r="D21" s="108">
        <v>230.4</v>
      </c>
      <c r="E21" s="34"/>
      <c r="F21" s="34"/>
      <c r="G21" s="34">
        <f t="shared" si="1"/>
        <v>946</v>
      </c>
    </row>
    <row r="22" spans="1:7" s="4" customFormat="1" ht="15" customHeight="1">
      <c r="A22" s="154"/>
      <c r="B22" s="112" t="s">
        <v>110</v>
      </c>
      <c r="C22" s="38"/>
      <c r="D22" s="108"/>
      <c r="E22" s="34">
        <v>600</v>
      </c>
      <c r="F22" s="34"/>
      <c r="G22" s="34">
        <f t="shared" si="1"/>
        <v>600</v>
      </c>
    </row>
    <row r="23" spans="1:7" s="4" customFormat="1" ht="15" customHeight="1">
      <c r="A23" s="154"/>
      <c r="B23" s="112" t="s">
        <v>111</v>
      </c>
      <c r="C23" s="33"/>
      <c r="D23" s="34"/>
      <c r="E23" s="36">
        <v>400</v>
      </c>
      <c r="F23" s="34"/>
      <c r="G23" s="34">
        <f t="shared" si="1"/>
        <v>400</v>
      </c>
    </row>
    <row r="24" spans="1:7" s="4" customFormat="1" ht="15" customHeight="1">
      <c r="A24" s="154"/>
      <c r="B24" s="112" t="s">
        <v>587</v>
      </c>
      <c r="C24" s="33"/>
      <c r="D24" s="34"/>
      <c r="E24" s="36">
        <v>1000</v>
      </c>
      <c r="F24" s="34"/>
      <c r="G24" s="34">
        <f t="shared" si="1"/>
        <v>1000</v>
      </c>
    </row>
    <row r="25" spans="1:7" s="4" customFormat="1" ht="15" customHeight="1">
      <c r="A25" s="154"/>
      <c r="B25" s="112" t="s">
        <v>589</v>
      </c>
      <c r="C25" s="33">
        <v>165</v>
      </c>
      <c r="D25" s="34"/>
      <c r="E25" s="36"/>
      <c r="F25" s="34"/>
      <c r="G25" s="34">
        <f t="shared" si="1"/>
        <v>165</v>
      </c>
    </row>
    <row r="26" spans="1:7" s="4" customFormat="1" ht="15" customHeight="1">
      <c r="A26" s="154"/>
      <c r="B26" s="112" t="s">
        <v>591</v>
      </c>
      <c r="C26" s="33"/>
      <c r="D26" s="34"/>
      <c r="E26" s="36">
        <v>200</v>
      </c>
      <c r="F26" s="34"/>
      <c r="G26" s="34">
        <f t="shared" si="1"/>
        <v>200</v>
      </c>
    </row>
    <row r="27" spans="1:7" s="4" customFormat="1" ht="15" customHeight="1">
      <c r="A27" s="154"/>
      <c r="B27" s="112" t="s">
        <v>593</v>
      </c>
      <c r="C27" s="33">
        <v>90</v>
      </c>
      <c r="D27" s="34"/>
      <c r="E27" s="36">
        <v>32.200000000000003</v>
      </c>
      <c r="F27" s="34"/>
      <c r="G27" s="34">
        <f t="shared" si="1"/>
        <v>122.2</v>
      </c>
    </row>
    <row r="28" spans="1:7" s="4" customFormat="1" ht="15" customHeight="1">
      <c r="A28" s="154"/>
      <c r="B28" s="112" t="s">
        <v>595</v>
      </c>
      <c r="C28" s="33">
        <v>502.4</v>
      </c>
      <c r="D28" s="34">
        <v>125.6</v>
      </c>
      <c r="E28" s="36"/>
      <c r="F28" s="34"/>
      <c r="G28" s="34">
        <f t="shared" si="1"/>
        <v>628</v>
      </c>
    </row>
    <row r="29" spans="1:7" s="4" customFormat="1" ht="15" customHeight="1">
      <c r="A29" s="154"/>
      <c r="B29" s="112" t="s">
        <v>597</v>
      </c>
      <c r="C29" s="33"/>
      <c r="D29" s="34">
        <v>30</v>
      </c>
      <c r="E29" s="36"/>
      <c r="F29" s="34"/>
      <c r="G29" s="34">
        <f t="shared" si="1"/>
        <v>30</v>
      </c>
    </row>
    <row r="30" spans="1:7" s="4" customFormat="1" ht="15" customHeight="1">
      <c r="A30" s="154"/>
      <c r="B30" s="112" t="s">
        <v>599</v>
      </c>
      <c r="C30" s="33"/>
      <c r="D30" s="34">
        <v>70</v>
      </c>
      <c r="E30" s="36"/>
      <c r="F30" s="34"/>
      <c r="G30" s="34">
        <f t="shared" si="1"/>
        <v>70</v>
      </c>
    </row>
    <row r="31" spans="1:7" s="4" customFormat="1" ht="15" customHeight="1">
      <c r="A31" s="155"/>
      <c r="B31" s="109" t="s">
        <v>102</v>
      </c>
      <c r="C31" s="34">
        <f>SUM(C13:C30)</f>
        <v>9319.6</v>
      </c>
      <c r="D31" s="34">
        <f>SUM(D13:D30)</f>
        <v>2336.7999999999997</v>
      </c>
      <c r="E31" s="34">
        <f>SUM(E13:E30)</f>
        <v>7542.2000000000007</v>
      </c>
      <c r="F31" s="34">
        <f>SUM(F13:F30)</f>
        <v>196</v>
      </c>
      <c r="G31" s="34">
        <f>SUM(G13:G30)</f>
        <v>19394.600000000002</v>
      </c>
    </row>
    <row r="32" spans="1:7" s="104" customFormat="1" ht="15" customHeight="1">
      <c r="A32" s="150" t="s">
        <v>102</v>
      </c>
      <c r="B32" s="151"/>
      <c r="C32" s="107">
        <f>C31+C12</f>
        <v>16107.41</v>
      </c>
      <c r="D32" s="107">
        <f>D31+D12</f>
        <v>4630.7999999999993</v>
      </c>
      <c r="E32" s="107">
        <f>E31+E12</f>
        <v>8611.7000000000007</v>
      </c>
      <c r="F32" s="107">
        <f>F31+F12</f>
        <v>1064.25</v>
      </c>
      <c r="G32" s="107">
        <f>G12+G31</f>
        <v>30414.160000000003</v>
      </c>
    </row>
  </sheetData>
  <mergeCells count="8">
    <mergeCell ref="A1:G1"/>
    <mergeCell ref="A2:G2"/>
    <mergeCell ref="C3:G3"/>
    <mergeCell ref="A32:B32"/>
    <mergeCell ref="A3:A4"/>
    <mergeCell ref="A5:A12"/>
    <mergeCell ref="A13:A31"/>
    <mergeCell ref="B3:B4"/>
  </mergeCells>
  <phoneticPr fontId="24" type="noConversion"/>
  <pageMargins left="0.70866141732283472" right="0.70866141732283472" top="0.6692913385826772" bottom="0.669291338582677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7"/>
  <sheetViews>
    <sheetView tabSelected="1" workbookViewId="0">
      <pane xSplit="1" ySplit="5" topLeftCell="B285" activePane="bottomRight" state="frozen"/>
      <selection pane="topRight"/>
      <selection pane="bottomLeft"/>
      <selection pane="bottomRight" activeCell="P295" sqref="P295"/>
    </sheetView>
  </sheetViews>
  <sheetFormatPr defaultRowHeight="12"/>
  <cols>
    <col min="1" max="1" width="4.5" style="4" customWidth="1"/>
    <col min="2" max="2" width="18.625" style="5" customWidth="1"/>
    <col min="3" max="3" width="24.125" style="6" customWidth="1"/>
    <col min="4" max="4" width="37.875" style="7" customWidth="1"/>
    <col min="5" max="5" width="6.75" style="8" customWidth="1"/>
    <col min="6" max="6" width="15.125" style="8" customWidth="1"/>
    <col min="7" max="7" width="8.625" style="9" customWidth="1"/>
    <col min="8" max="10" width="7.375" style="9" customWidth="1"/>
    <col min="11" max="11" width="8.25" style="9" customWidth="1"/>
    <col min="12" max="12" width="7.375" style="4" customWidth="1"/>
    <col min="13" max="13" width="5.375" style="4" customWidth="1"/>
    <col min="14" max="14" width="7.25" style="4" customWidth="1"/>
    <col min="15" max="15" width="5.75" style="4" customWidth="1"/>
    <col min="16" max="16" width="8.5" style="4" customWidth="1"/>
    <col min="17" max="17" width="9.625" style="8" customWidth="1"/>
    <col min="18" max="18" width="8" style="4" customWidth="1"/>
    <col min="19" max="16384" width="9" style="4"/>
  </cols>
  <sheetData>
    <row r="1" spans="1:18" s="1" customFormat="1" ht="16.5" customHeight="1">
      <c r="A1" s="163" t="s">
        <v>112</v>
      </c>
      <c r="B1" s="163"/>
      <c r="C1" s="163"/>
      <c r="D1" s="163"/>
      <c r="E1" s="163"/>
      <c r="F1" s="163"/>
      <c r="G1" s="163"/>
      <c r="H1" s="164"/>
      <c r="I1" s="163"/>
      <c r="J1" s="163"/>
      <c r="K1" s="163"/>
      <c r="L1" s="163"/>
      <c r="M1" s="163"/>
      <c r="N1" s="163"/>
      <c r="O1" s="163"/>
      <c r="P1" s="163"/>
      <c r="Q1" s="165"/>
      <c r="R1" s="163"/>
    </row>
    <row r="2" spans="1:18" ht="29.25" customHeight="1">
      <c r="A2" s="166" t="s">
        <v>113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/>
      <c r="R2" s="167"/>
    </row>
    <row r="3" spans="1:18" ht="18" customHeight="1">
      <c r="A3" s="157" t="s">
        <v>114</v>
      </c>
      <c r="B3" s="160" t="s">
        <v>115</v>
      </c>
      <c r="C3" s="157" t="s">
        <v>116</v>
      </c>
      <c r="D3" s="157" t="s">
        <v>91</v>
      </c>
      <c r="E3" s="157" t="s">
        <v>117</v>
      </c>
      <c r="F3" s="159" t="s">
        <v>118</v>
      </c>
      <c r="G3" s="169" t="s">
        <v>119</v>
      </c>
      <c r="H3" s="159"/>
      <c r="I3" s="159"/>
      <c r="J3" s="159"/>
      <c r="K3" s="159"/>
      <c r="L3" s="159"/>
      <c r="M3" s="159"/>
      <c r="N3" s="159"/>
      <c r="O3" s="159"/>
      <c r="P3" s="159"/>
      <c r="Q3" s="157" t="s">
        <v>120</v>
      </c>
      <c r="R3" s="157" t="s">
        <v>121</v>
      </c>
    </row>
    <row r="4" spans="1:18" ht="18" customHeight="1">
      <c r="A4" s="159"/>
      <c r="B4" s="161"/>
      <c r="C4" s="157"/>
      <c r="D4" s="159"/>
      <c r="E4" s="159"/>
      <c r="F4" s="159"/>
      <c r="G4" s="170" t="s">
        <v>92</v>
      </c>
      <c r="H4" s="171"/>
      <c r="I4" s="171"/>
      <c r="J4" s="171"/>
      <c r="K4" s="171"/>
      <c r="L4" s="159" t="s">
        <v>122</v>
      </c>
      <c r="M4" s="159"/>
      <c r="N4" s="159"/>
      <c r="O4" s="159"/>
      <c r="P4" s="157" t="s">
        <v>123</v>
      </c>
      <c r="Q4" s="159"/>
      <c r="R4" s="159"/>
    </row>
    <row r="5" spans="1:18" ht="19.5" customHeight="1">
      <c r="A5" s="159"/>
      <c r="B5" s="161"/>
      <c r="C5" s="157"/>
      <c r="D5" s="159"/>
      <c r="E5" s="159"/>
      <c r="F5" s="159"/>
      <c r="G5" s="113" t="s">
        <v>93</v>
      </c>
      <c r="H5" s="14" t="s">
        <v>94</v>
      </c>
      <c r="I5" s="14" t="s">
        <v>95</v>
      </c>
      <c r="J5" s="14" t="s">
        <v>96</v>
      </c>
      <c r="K5" s="14" t="s">
        <v>579</v>
      </c>
      <c r="L5" s="13" t="s">
        <v>124</v>
      </c>
      <c r="M5" s="13" t="s">
        <v>125</v>
      </c>
      <c r="N5" s="13" t="s">
        <v>126</v>
      </c>
      <c r="O5" s="13" t="s">
        <v>97</v>
      </c>
      <c r="P5" s="159"/>
      <c r="Q5" s="159"/>
      <c r="R5" s="159"/>
    </row>
    <row r="6" spans="1:18" ht="26.25" customHeight="1">
      <c r="A6" s="157" t="s">
        <v>127</v>
      </c>
      <c r="B6" s="15" t="s">
        <v>98</v>
      </c>
      <c r="C6" s="16" t="s">
        <v>128</v>
      </c>
      <c r="D6" s="16" t="s">
        <v>129</v>
      </c>
      <c r="E6" s="17" t="s">
        <v>130</v>
      </c>
      <c r="F6" s="17" t="s">
        <v>131</v>
      </c>
      <c r="G6" s="114">
        <v>1017.45</v>
      </c>
      <c r="H6" s="19"/>
      <c r="I6" s="19">
        <v>229.5</v>
      </c>
      <c r="J6" s="18">
        <v>344.25</v>
      </c>
      <c r="K6" s="19">
        <f t="shared" ref="K6:K69" si="0">G6+H6+I6+J6</f>
        <v>1591.2</v>
      </c>
      <c r="L6" s="27"/>
      <c r="M6" s="27"/>
      <c r="N6" s="27"/>
      <c r="O6" s="27"/>
      <c r="P6" s="27"/>
      <c r="Q6" s="17" t="s">
        <v>132</v>
      </c>
      <c r="R6" s="27"/>
    </row>
    <row r="7" spans="1:18" ht="24" customHeight="1">
      <c r="A7" s="157"/>
      <c r="B7" s="15" t="s">
        <v>99</v>
      </c>
      <c r="C7" s="86" t="s">
        <v>481</v>
      </c>
      <c r="D7" s="16" t="s">
        <v>133</v>
      </c>
      <c r="E7" s="17" t="s">
        <v>130</v>
      </c>
      <c r="F7" s="17" t="s">
        <v>131</v>
      </c>
      <c r="G7" s="114">
        <v>794</v>
      </c>
      <c r="H7" s="19"/>
      <c r="I7" s="18"/>
      <c r="J7" s="19">
        <v>524</v>
      </c>
      <c r="K7" s="19">
        <f t="shared" si="0"/>
        <v>1318</v>
      </c>
      <c r="L7" s="28"/>
      <c r="M7" s="27"/>
      <c r="N7" s="27"/>
      <c r="O7" s="27"/>
      <c r="P7" s="27"/>
      <c r="Q7" s="17" t="s">
        <v>134</v>
      </c>
      <c r="R7" s="30"/>
    </row>
    <row r="8" spans="1:18" ht="27.75" customHeight="1">
      <c r="A8" s="157"/>
      <c r="B8" s="15" t="s">
        <v>99</v>
      </c>
      <c r="C8" s="16" t="s">
        <v>161</v>
      </c>
      <c r="D8" s="16" t="s">
        <v>428</v>
      </c>
      <c r="E8" s="17" t="s">
        <v>130</v>
      </c>
      <c r="F8" s="17" t="s">
        <v>479</v>
      </c>
      <c r="G8" s="115"/>
      <c r="H8" s="18">
        <v>65</v>
      </c>
      <c r="I8" s="18"/>
      <c r="J8" s="18"/>
      <c r="K8" s="19">
        <f t="shared" si="0"/>
        <v>65</v>
      </c>
      <c r="L8" s="84"/>
      <c r="M8" s="84"/>
      <c r="N8" s="84"/>
      <c r="O8" s="84"/>
      <c r="P8" s="84"/>
      <c r="Q8" s="17" t="s">
        <v>134</v>
      </c>
      <c r="R8" s="20"/>
    </row>
    <row r="9" spans="1:18" ht="27.75" customHeight="1">
      <c r="A9" s="157"/>
      <c r="B9" s="15" t="s">
        <v>99</v>
      </c>
      <c r="C9" s="16" t="s">
        <v>144</v>
      </c>
      <c r="D9" s="16" t="s">
        <v>428</v>
      </c>
      <c r="E9" s="17" t="s">
        <v>130</v>
      </c>
      <c r="F9" s="76" t="s">
        <v>480</v>
      </c>
      <c r="G9" s="115"/>
      <c r="H9" s="18">
        <v>28</v>
      </c>
      <c r="I9" s="18"/>
      <c r="J9" s="18"/>
      <c r="K9" s="19">
        <f t="shared" si="0"/>
        <v>28</v>
      </c>
      <c r="L9" s="84"/>
      <c r="M9" s="84"/>
      <c r="N9" s="84"/>
      <c r="O9" s="84"/>
      <c r="P9" s="84"/>
      <c r="Q9" s="17" t="s">
        <v>134</v>
      </c>
      <c r="R9" s="20"/>
    </row>
    <row r="10" spans="1:18" ht="27.75" customHeight="1">
      <c r="A10" s="157"/>
      <c r="B10" s="15" t="s">
        <v>99</v>
      </c>
      <c r="C10" s="16" t="s">
        <v>135</v>
      </c>
      <c r="D10" s="16" t="s">
        <v>428</v>
      </c>
      <c r="E10" s="17" t="s">
        <v>130</v>
      </c>
      <c r="F10" s="17" t="s">
        <v>429</v>
      </c>
      <c r="G10" s="116"/>
      <c r="H10" s="18">
        <v>33</v>
      </c>
      <c r="I10" s="18"/>
      <c r="J10" s="18"/>
      <c r="K10" s="19">
        <f t="shared" si="0"/>
        <v>33</v>
      </c>
      <c r="L10" s="84"/>
      <c r="M10" s="84"/>
      <c r="N10" s="84"/>
      <c r="O10" s="84"/>
      <c r="P10" s="84"/>
      <c r="Q10" s="17" t="s">
        <v>134</v>
      </c>
      <c r="R10" s="20"/>
    </row>
    <row r="11" spans="1:18" ht="27.75" customHeight="1">
      <c r="A11" s="157"/>
      <c r="B11" s="15" t="s">
        <v>99</v>
      </c>
      <c r="C11" s="16" t="s">
        <v>137</v>
      </c>
      <c r="D11" s="16" t="s">
        <v>428</v>
      </c>
      <c r="E11" s="17" t="s">
        <v>130</v>
      </c>
      <c r="F11" s="17" t="s">
        <v>430</v>
      </c>
      <c r="G11" s="116"/>
      <c r="H11" s="18">
        <v>18</v>
      </c>
      <c r="I11" s="18"/>
      <c r="J11" s="18"/>
      <c r="K11" s="19">
        <f t="shared" si="0"/>
        <v>18</v>
      </c>
      <c r="L11" s="84"/>
      <c r="M11" s="84"/>
      <c r="N11" s="84"/>
      <c r="O11" s="84"/>
      <c r="P11" s="84"/>
      <c r="Q11" s="17" t="s">
        <v>134</v>
      </c>
      <c r="R11" s="20"/>
    </row>
    <row r="12" spans="1:18" ht="27.75" customHeight="1">
      <c r="A12" s="157"/>
      <c r="B12" s="15" t="s">
        <v>99</v>
      </c>
      <c r="C12" s="16" t="s">
        <v>152</v>
      </c>
      <c r="D12" s="16" t="s">
        <v>428</v>
      </c>
      <c r="E12" s="17" t="s">
        <v>130</v>
      </c>
      <c r="F12" s="17" t="s">
        <v>431</v>
      </c>
      <c r="G12" s="116"/>
      <c r="H12" s="18">
        <v>28</v>
      </c>
      <c r="I12" s="18"/>
      <c r="J12" s="18"/>
      <c r="K12" s="19">
        <f t="shared" si="0"/>
        <v>28</v>
      </c>
      <c r="L12" s="84"/>
      <c r="M12" s="84"/>
      <c r="N12" s="84"/>
      <c r="O12" s="84"/>
      <c r="P12" s="84"/>
      <c r="Q12" s="17" t="s">
        <v>134</v>
      </c>
      <c r="R12" s="20"/>
    </row>
    <row r="13" spans="1:18" ht="27.75" customHeight="1">
      <c r="A13" s="157"/>
      <c r="B13" s="15" t="s">
        <v>99</v>
      </c>
      <c r="C13" s="16" t="s">
        <v>156</v>
      </c>
      <c r="D13" s="16" t="s">
        <v>428</v>
      </c>
      <c r="E13" s="17" t="s">
        <v>130</v>
      </c>
      <c r="F13" s="17" t="s">
        <v>432</v>
      </c>
      <c r="G13" s="117"/>
      <c r="H13" s="18">
        <v>26</v>
      </c>
      <c r="I13" s="18"/>
      <c r="J13" s="18"/>
      <c r="K13" s="19">
        <f t="shared" si="0"/>
        <v>26</v>
      </c>
      <c r="L13" s="84"/>
      <c r="M13" s="84"/>
      <c r="N13" s="84"/>
      <c r="O13" s="84"/>
      <c r="P13" s="84"/>
      <c r="Q13" s="17" t="s">
        <v>134</v>
      </c>
      <c r="R13" s="20"/>
    </row>
    <row r="14" spans="1:18" ht="27.75" customHeight="1">
      <c r="A14" s="157"/>
      <c r="B14" s="15" t="s">
        <v>99</v>
      </c>
      <c r="C14" s="16" t="s">
        <v>155</v>
      </c>
      <c r="D14" s="16" t="s">
        <v>428</v>
      </c>
      <c r="E14" s="17" t="s">
        <v>130</v>
      </c>
      <c r="F14" s="17" t="s">
        <v>433</v>
      </c>
      <c r="G14" s="117"/>
      <c r="H14" s="18">
        <v>32</v>
      </c>
      <c r="I14" s="18"/>
      <c r="J14" s="18"/>
      <c r="K14" s="19">
        <f t="shared" si="0"/>
        <v>32</v>
      </c>
      <c r="L14" s="84"/>
      <c r="M14" s="84"/>
      <c r="N14" s="84"/>
      <c r="O14" s="84"/>
      <c r="P14" s="84"/>
      <c r="Q14" s="17" t="s">
        <v>134</v>
      </c>
      <c r="R14" s="20"/>
    </row>
    <row r="15" spans="1:18" ht="27.75" customHeight="1">
      <c r="A15" s="157"/>
      <c r="B15" s="15" t="s">
        <v>99</v>
      </c>
      <c r="C15" s="16" t="s">
        <v>157</v>
      </c>
      <c r="D15" s="16" t="s">
        <v>428</v>
      </c>
      <c r="E15" s="17" t="s">
        <v>130</v>
      </c>
      <c r="F15" s="17" t="s">
        <v>434</v>
      </c>
      <c r="G15" s="117"/>
      <c r="H15" s="18">
        <v>29</v>
      </c>
      <c r="I15" s="18"/>
      <c r="J15" s="18"/>
      <c r="K15" s="19">
        <f t="shared" si="0"/>
        <v>29</v>
      </c>
      <c r="L15" s="84"/>
      <c r="M15" s="84"/>
      <c r="N15" s="84"/>
      <c r="O15" s="84"/>
      <c r="P15" s="84"/>
      <c r="Q15" s="17" t="s">
        <v>134</v>
      </c>
      <c r="R15" s="20"/>
    </row>
    <row r="16" spans="1:18" ht="27.75" customHeight="1">
      <c r="A16" s="157"/>
      <c r="B16" s="15" t="s">
        <v>99</v>
      </c>
      <c r="C16" s="16" t="s">
        <v>176</v>
      </c>
      <c r="D16" s="16" t="s">
        <v>428</v>
      </c>
      <c r="E16" s="17" t="s">
        <v>130</v>
      </c>
      <c r="F16" s="17" t="s">
        <v>435</v>
      </c>
      <c r="G16" s="117"/>
      <c r="H16" s="18">
        <v>32</v>
      </c>
      <c r="I16" s="18"/>
      <c r="J16" s="18"/>
      <c r="K16" s="19">
        <f t="shared" si="0"/>
        <v>32</v>
      </c>
      <c r="L16" s="84"/>
      <c r="M16" s="84"/>
      <c r="N16" s="84"/>
      <c r="O16" s="84"/>
      <c r="P16" s="84"/>
      <c r="Q16" s="17" t="s">
        <v>134</v>
      </c>
      <c r="R16" s="20"/>
    </row>
    <row r="17" spans="1:18" ht="27.75" customHeight="1">
      <c r="A17" s="157"/>
      <c r="B17" s="15" t="s">
        <v>99</v>
      </c>
      <c r="C17" s="16" t="s">
        <v>173</v>
      </c>
      <c r="D17" s="16" t="s">
        <v>428</v>
      </c>
      <c r="E17" s="17" t="s">
        <v>130</v>
      </c>
      <c r="F17" s="17" t="s">
        <v>436</v>
      </c>
      <c r="G17" s="117"/>
      <c r="H17" s="18">
        <v>45</v>
      </c>
      <c r="I17" s="18"/>
      <c r="J17" s="18"/>
      <c r="K17" s="19">
        <f t="shared" si="0"/>
        <v>45</v>
      </c>
      <c r="L17" s="84"/>
      <c r="M17" s="84"/>
      <c r="N17" s="84"/>
      <c r="O17" s="84"/>
      <c r="P17" s="84"/>
      <c r="Q17" s="17" t="s">
        <v>134</v>
      </c>
      <c r="R17" s="20"/>
    </row>
    <row r="18" spans="1:18" ht="27.75" customHeight="1">
      <c r="A18" s="157"/>
      <c r="B18" s="15" t="s">
        <v>99</v>
      </c>
      <c r="C18" s="16" t="s">
        <v>177</v>
      </c>
      <c r="D18" s="16" t="s">
        <v>428</v>
      </c>
      <c r="E18" s="17" t="s">
        <v>130</v>
      </c>
      <c r="F18" s="17" t="s">
        <v>437</v>
      </c>
      <c r="G18" s="117"/>
      <c r="H18" s="18">
        <v>15</v>
      </c>
      <c r="I18" s="18"/>
      <c r="J18" s="18"/>
      <c r="K18" s="19">
        <f t="shared" si="0"/>
        <v>15</v>
      </c>
      <c r="L18" s="84"/>
      <c r="M18" s="84"/>
      <c r="N18" s="84"/>
      <c r="O18" s="84"/>
      <c r="P18" s="84"/>
      <c r="Q18" s="17" t="s">
        <v>134</v>
      </c>
      <c r="R18" s="20"/>
    </row>
    <row r="19" spans="1:18" ht="27.75" customHeight="1">
      <c r="A19" s="157"/>
      <c r="B19" s="15" t="s">
        <v>99</v>
      </c>
      <c r="C19" s="16" t="s">
        <v>164</v>
      </c>
      <c r="D19" s="16" t="s">
        <v>428</v>
      </c>
      <c r="E19" s="17" t="s">
        <v>130</v>
      </c>
      <c r="F19" s="17" t="s">
        <v>438</v>
      </c>
      <c r="G19" s="117"/>
      <c r="H19" s="18">
        <v>33</v>
      </c>
      <c r="I19" s="18"/>
      <c r="J19" s="18"/>
      <c r="K19" s="19">
        <f t="shared" si="0"/>
        <v>33</v>
      </c>
      <c r="L19" s="84"/>
      <c r="M19" s="84"/>
      <c r="N19" s="84"/>
      <c r="O19" s="84"/>
      <c r="P19" s="84"/>
      <c r="Q19" s="17" t="s">
        <v>134</v>
      </c>
      <c r="R19" s="20"/>
    </row>
    <row r="20" spans="1:18" ht="27.75" customHeight="1">
      <c r="A20" s="157"/>
      <c r="B20" s="15" t="s">
        <v>99</v>
      </c>
      <c r="C20" s="16" t="s">
        <v>165</v>
      </c>
      <c r="D20" s="16" t="s">
        <v>428</v>
      </c>
      <c r="E20" s="17" t="s">
        <v>130</v>
      </c>
      <c r="F20" s="17" t="s">
        <v>439</v>
      </c>
      <c r="G20" s="117"/>
      <c r="H20" s="18">
        <v>46</v>
      </c>
      <c r="I20" s="18"/>
      <c r="J20" s="18"/>
      <c r="K20" s="19">
        <f t="shared" si="0"/>
        <v>46</v>
      </c>
      <c r="L20" s="84"/>
      <c r="M20" s="84"/>
      <c r="N20" s="84"/>
      <c r="O20" s="84"/>
      <c r="P20" s="84"/>
      <c r="Q20" s="17" t="s">
        <v>134</v>
      </c>
      <c r="R20" s="20"/>
    </row>
    <row r="21" spans="1:18" ht="27.75" customHeight="1">
      <c r="A21" s="157"/>
      <c r="B21" s="15" t="s">
        <v>99</v>
      </c>
      <c r="C21" s="16" t="s">
        <v>158</v>
      </c>
      <c r="D21" s="16" t="s">
        <v>428</v>
      </c>
      <c r="E21" s="17" t="s">
        <v>130</v>
      </c>
      <c r="F21" s="17" t="s">
        <v>440</v>
      </c>
      <c r="G21" s="116"/>
      <c r="H21" s="18">
        <v>20</v>
      </c>
      <c r="I21" s="18"/>
      <c r="J21" s="18"/>
      <c r="K21" s="19">
        <f t="shared" si="0"/>
        <v>20</v>
      </c>
      <c r="L21" s="84"/>
      <c r="M21" s="84"/>
      <c r="N21" s="84"/>
      <c r="O21" s="84"/>
      <c r="P21" s="84"/>
      <c r="Q21" s="17" t="s">
        <v>134</v>
      </c>
      <c r="R21" s="20"/>
    </row>
    <row r="22" spans="1:18" ht="27.75" customHeight="1">
      <c r="A22" s="157"/>
      <c r="B22" s="15" t="s">
        <v>99</v>
      </c>
      <c r="C22" s="16" t="s">
        <v>441</v>
      </c>
      <c r="D22" s="16" t="s">
        <v>428</v>
      </c>
      <c r="E22" s="17" t="s">
        <v>130</v>
      </c>
      <c r="F22" s="17" t="s">
        <v>442</v>
      </c>
      <c r="G22" s="117"/>
      <c r="H22" s="18">
        <v>35</v>
      </c>
      <c r="I22" s="18"/>
      <c r="J22" s="18"/>
      <c r="K22" s="19">
        <f t="shared" si="0"/>
        <v>35</v>
      </c>
      <c r="L22" s="84"/>
      <c r="M22" s="84"/>
      <c r="N22" s="84"/>
      <c r="O22" s="84"/>
      <c r="P22" s="84"/>
      <c r="Q22" s="17" t="s">
        <v>134</v>
      </c>
      <c r="R22" s="20"/>
    </row>
    <row r="23" spans="1:18" ht="27.75" customHeight="1">
      <c r="A23" s="157"/>
      <c r="B23" s="15" t="s">
        <v>99</v>
      </c>
      <c r="C23" s="16" t="s">
        <v>443</v>
      </c>
      <c r="D23" s="16" t="s">
        <v>428</v>
      </c>
      <c r="E23" s="17" t="s">
        <v>130</v>
      </c>
      <c r="F23" s="17" t="s">
        <v>444</v>
      </c>
      <c r="G23" s="117"/>
      <c r="H23" s="18">
        <v>16</v>
      </c>
      <c r="I23" s="18"/>
      <c r="J23" s="18"/>
      <c r="K23" s="19">
        <f t="shared" si="0"/>
        <v>16</v>
      </c>
      <c r="L23" s="84"/>
      <c r="M23" s="84"/>
      <c r="N23" s="84"/>
      <c r="O23" s="84"/>
      <c r="P23" s="84"/>
      <c r="Q23" s="17" t="s">
        <v>134</v>
      </c>
      <c r="R23" s="20"/>
    </row>
    <row r="24" spans="1:18" ht="27.75" customHeight="1">
      <c r="A24" s="157"/>
      <c r="B24" s="15" t="s">
        <v>99</v>
      </c>
      <c r="C24" s="16" t="s">
        <v>445</v>
      </c>
      <c r="D24" s="16" t="s">
        <v>428</v>
      </c>
      <c r="E24" s="17" t="s">
        <v>130</v>
      </c>
      <c r="F24" s="17" t="s">
        <v>446</v>
      </c>
      <c r="G24" s="117"/>
      <c r="H24" s="18">
        <v>16</v>
      </c>
      <c r="I24" s="18"/>
      <c r="J24" s="18"/>
      <c r="K24" s="19">
        <f t="shared" si="0"/>
        <v>16</v>
      </c>
      <c r="L24" s="84"/>
      <c r="M24" s="84"/>
      <c r="N24" s="84"/>
      <c r="O24" s="84"/>
      <c r="P24" s="84"/>
      <c r="Q24" s="17" t="s">
        <v>134</v>
      </c>
      <c r="R24" s="20"/>
    </row>
    <row r="25" spans="1:18" ht="27.75" customHeight="1">
      <c r="A25" s="157"/>
      <c r="B25" s="15" t="s">
        <v>99</v>
      </c>
      <c r="C25" s="16" t="s">
        <v>138</v>
      </c>
      <c r="D25" s="16" t="s">
        <v>428</v>
      </c>
      <c r="E25" s="17" t="s">
        <v>130</v>
      </c>
      <c r="F25" s="17" t="s">
        <v>447</v>
      </c>
      <c r="G25" s="117"/>
      <c r="H25" s="18">
        <v>30</v>
      </c>
      <c r="I25" s="18"/>
      <c r="J25" s="18"/>
      <c r="K25" s="19">
        <f t="shared" si="0"/>
        <v>30</v>
      </c>
      <c r="L25" s="84"/>
      <c r="M25" s="84"/>
      <c r="N25" s="84"/>
      <c r="O25" s="84"/>
      <c r="P25" s="84"/>
      <c r="Q25" s="17" t="s">
        <v>134</v>
      </c>
      <c r="R25" s="20"/>
    </row>
    <row r="26" spans="1:18" ht="27.75" customHeight="1">
      <c r="A26" s="157"/>
      <c r="B26" s="15" t="s">
        <v>99</v>
      </c>
      <c r="C26" s="16" t="s">
        <v>448</v>
      </c>
      <c r="D26" s="16" t="s">
        <v>428</v>
      </c>
      <c r="E26" s="17" t="s">
        <v>130</v>
      </c>
      <c r="F26" s="17" t="s">
        <v>449</v>
      </c>
      <c r="G26" s="117"/>
      <c r="H26" s="18">
        <v>70</v>
      </c>
      <c r="I26" s="18"/>
      <c r="J26" s="18"/>
      <c r="K26" s="19">
        <f t="shared" si="0"/>
        <v>70</v>
      </c>
      <c r="L26" s="84"/>
      <c r="M26" s="84"/>
      <c r="N26" s="84"/>
      <c r="O26" s="84"/>
      <c r="P26" s="84"/>
      <c r="Q26" s="17" t="s">
        <v>134</v>
      </c>
      <c r="R26" s="20"/>
    </row>
    <row r="27" spans="1:18" ht="27.75" customHeight="1">
      <c r="A27" s="157" t="s">
        <v>127</v>
      </c>
      <c r="B27" s="15" t="s">
        <v>99</v>
      </c>
      <c r="C27" s="16" t="s">
        <v>450</v>
      </c>
      <c r="D27" s="16" t="s">
        <v>428</v>
      </c>
      <c r="E27" s="17" t="s">
        <v>130</v>
      </c>
      <c r="F27" s="17" t="s">
        <v>451</v>
      </c>
      <c r="G27" s="117"/>
      <c r="H27" s="18">
        <v>48</v>
      </c>
      <c r="I27" s="18"/>
      <c r="J27" s="18"/>
      <c r="K27" s="19">
        <f t="shared" si="0"/>
        <v>48</v>
      </c>
      <c r="L27" s="84"/>
      <c r="M27" s="84"/>
      <c r="N27" s="84"/>
      <c r="O27" s="84"/>
      <c r="P27" s="84"/>
      <c r="Q27" s="17" t="s">
        <v>134</v>
      </c>
      <c r="R27" s="20"/>
    </row>
    <row r="28" spans="1:18" ht="27.75" customHeight="1">
      <c r="A28" s="157"/>
      <c r="B28" s="15" t="s">
        <v>99</v>
      </c>
      <c r="C28" s="16" t="s">
        <v>452</v>
      </c>
      <c r="D28" s="16" t="s">
        <v>428</v>
      </c>
      <c r="E28" s="17" t="s">
        <v>130</v>
      </c>
      <c r="F28" s="17" t="s">
        <v>453</v>
      </c>
      <c r="G28" s="117"/>
      <c r="H28" s="18">
        <v>26</v>
      </c>
      <c r="I28" s="18"/>
      <c r="J28" s="18"/>
      <c r="K28" s="19">
        <f t="shared" si="0"/>
        <v>26</v>
      </c>
      <c r="L28" s="84"/>
      <c r="M28" s="84"/>
      <c r="N28" s="84"/>
      <c r="O28" s="84"/>
      <c r="P28" s="84"/>
      <c r="Q28" s="17" t="s">
        <v>134</v>
      </c>
      <c r="R28" s="20"/>
    </row>
    <row r="29" spans="1:18" ht="27.75" customHeight="1">
      <c r="A29" s="157"/>
      <c r="B29" s="15" t="s">
        <v>99</v>
      </c>
      <c r="C29" s="16" t="s">
        <v>454</v>
      </c>
      <c r="D29" s="16" t="s">
        <v>428</v>
      </c>
      <c r="E29" s="17" t="s">
        <v>130</v>
      </c>
      <c r="F29" s="17" t="s">
        <v>455</v>
      </c>
      <c r="G29" s="117"/>
      <c r="H29" s="18">
        <v>49</v>
      </c>
      <c r="I29" s="18"/>
      <c r="J29" s="18"/>
      <c r="K29" s="19">
        <f t="shared" si="0"/>
        <v>49</v>
      </c>
      <c r="L29" s="84"/>
      <c r="M29" s="84"/>
      <c r="N29" s="84"/>
      <c r="O29" s="84"/>
      <c r="P29" s="84"/>
      <c r="Q29" s="17" t="s">
        <v>134</v>
      </c>
      <c r="R29" s="20"/>
    </row>
    <row r="30" spans="1:18" ht="27.75" customHeight="1">
      <c r="A30" s="157"/>
      <c r="B30" s="15" t="s">
        <v>99</v>
      </c>
      <c r="C30" s="16" t="s">
        <v>456</v>
      </c>
      <c r="D30" s="16" t="s">
        <v>428</v>
      </c>
      <c r="E30" s="17" t="s">
        <v>130</v>
      </c>
      <c r="F30" s="17" t="s">
        <v>457</v>
      </c>
      <c r="G30" s="118"/>
      <c r="H30" s="18">
        <v>92</v>
      </c>
      <c r="I30" s="18"/>
      <c r="J30" s="18"/>
      <c r="K30" s="19">
        <f t="shared" si="0"/>
        <v>92</v>
      </c>
      <c r="L30" s="84"/>
      <c r="M30" s="84"/>
      <c r="N30" s="84"/>
      <c r="O30" s="84"/>
      <c r="P30" s="84"/>
      <c r="Q30" s="17" t="s">
        <v>134</v>
      </c>
      <c r="R30" s="20"/>
    </row>
    <row r="31" spans="1:18" ht="27.75" customHeight="1">
      <c r="A31" s="157"/>
      <c r="B31" s="15" t="s">
        <v>99</v>
      </c>
      <c r="C31" s="16" t="s">
        <v>458</v>
      </c>
      <c r="D31" s="16" t="s">
        <v>428</v>
      </c>
      <c r="E31" s="17" t="s">
        <v>130</v>
      </c>
      <c r="F31" s="17" t="s">
        <v>459</v>
      </c>
      <c r="G31" s="118"/>
      <c r="H31" s="18">
        <v>89</v>
      </c>
      <c r="I31" s="18"/>
      <c r="J31" s="18"/>
      <c r="K31" s="19">
        <f t="shared" si="0"/>
        <v>89</v>
      </c>
      <c r="L31" s="84"/>
      <c r="M31" s="84"/>
      <c r="N31" s="84"/>
      <c r="O31" s="84"/>
      <c r="P31" s="84"/>
      <c r="Q31" s="17" t="s">
        <v>134</v>
      </c>
      <c r="R31" s="20"/>
    </row>
    <row r="32" spans="1:18" s="2" customFormat="1" ht="27.75" customHeight="1">
      <c r="A32" s="157"/>
      <c r="B32" s="15" t="s">
        <v>99</v>
      </c>
      <c r="C32" s="16" t="s">
        <v>460</v>
      </c>
      <c r="D32" s="16" t="s">
        <v>428</v>
      </c>
      <c r="E32" s="17" t="s">
        <v>130</v>
      </c>
      <c r="F32" s="17" t="s">
        <v>461</v>
      </c>
      <c r="G32" s="118"/>
      <c r="H32" s="18">
        <v>91</v>
      </c>
      <c r="I32" s="18"/>
      <c r="J32" s="18"/>
      <c r="K32" s="19">
        <f t="shared" si="0"/>
        <v>91</v>
      </c>
      <c r="L32" s="84"/>
      <c r="M32" s="84"/>
      <c r="N32" s="84"/>
      <c r="O32" s="84"/>
      <c r="P32" s="84"/>
      <c r="Q32" s="17" t="s">
        <v>134</v>
      </c>
      <c r="R32" s="27"/>
    </row>
    <row r="33" spans="1:18" ht="27.75" customHeight="1">
      <c r="A33" s="157"/>
      <c r="B33" s="15" t="s">
        <v>99</v>
      </c>
      <c r="C33" s="16" t="s">
        <v>462</v>
      </c>
      <c r="D33" s="16" t="s">
        <v>428</v>
      </c>
      <c r="E33" s="17" t="s">
        <v>130</v>
      </c>
      <c r="F33" s="17" t="s">
        <v>463</v>
      </c>
      <c r="G33" s="118"/>
      <c r="H33" s="18">
        <v>95</v>
      </c>
      <c r="I33" s="18"/>
      <c r="J33" s="18"/>
      <c r="K33" s="19">
        <f t="shared" si="0"/>
        <v>95</v>
      </c>
      <c r="L33" s="84"/>
      <c r="M33" s="84"/>
      <c r="N33" s="84"/>
      <c r="O33" s="84"/>
      <c r="P33" s="84"/>
      <c r="Q33" s="17" t="s">
        <v>134</v>
      </c>
      <c r="R33" s="27"/>
    </row>
    <row r="34" spans="1:18" ht="27.75" customHeight="1">
      <c r="A34" s="157"/>
      <c r="B34" s="15" t="s">
        <v>99</v>
      </c>
      <c r="C34" s="16" t="s">
        <v>464</v>
      </c>
      <c r="D34" s="16" t="s">
        <v>428</v>
      </c>
      <c r="E34" s="17" t="s">
        <v>130</v>
      </c>
      <c r="F34" s="17" t="s">
        <v>465</v>
      </c>
      <c r="G34" s="118"/>
      <c r="H34" s="18">
        <v>94</v>
      </c>
      <c r="I34" s="18"/>
      <c r="J34" s="18"/>
      <c r="K34" s="19">
        <f t="shared" si="0"/>
        <v>94</v>
      </c>
      <c r="L34" s="84"/>
      <c r="M34" s="84"/>
      <c r="N34" s="84"/>
      <c r="O34" s="84"/>
      <c r="P34" s="84"/>
      <c r="Q34" s="17" t="s">
        <v>134</v>
      </c>
      <c r="R34" s="27"/>
    </row>
    <row r="35" spans="1:18" ht="27.75" customHeight="1">
      <c r="A35" s="157"/>
      <c r="B35" s="15" t="s">
        <v>99</v>
      </c>
      <c r="C35" s="16" t="s">
        <v>466</v>
      </c>
      <c r="D35" s="16" t="s">
        <v>428</v>
      </c>
      <c r="E35" s="17" t="s">
        <v>130</v>
      </c>
      <c r="F35" s="17" t="s">
        <v>467</v>
      </c>
      <c r="G35" s="118"/>
      <c r="H35" s="18">
        <v>82</v>
      </c>
      <c r="I35" s="18"/>
      <c r="J35" s="18"/>
      <c r="K35" s="19">
        <f t="shared" si="0"/>
        <v>82</v>
      </c>
      <c r="L35" s="84"/>
      <c r="M35" s="84"/>
      <c r="N35" s="84"/>
      <c r="O35" s="84"/>
      <c r="P35" s="84"/>
      <c r="Q35" s="17" t="s">
        <v>134</v>
      </c>
      <c r="R35" s="27"/>
    </row>
    <row r="36" spans="1:18" ht="27.75" customHeight="1">
      <c r="A36" s="157"/>
      <c r="B36" s="15" t="s">
        <v>99</v>
      </c>
      <c r="C36" s="16" t="s">
        <v>468</v>
      </c>
      <c r="D36" s="16" t="s">
        <v>428</v>
      </c>
      <c r="E36" s="17" t="s">
        <v>130</v>
      </c>
      <c r="F36" s="17" t="s">
        <v>469</v>
      </c>
      <c r="G36" s="118"/>
      <c r="H36" s="18">
        <v>85</v>
      </c>
      <c r="I36" s="18"/>
      <c r="J36" s="18"/>
      <c r="K36" s="19">
        <f t="shared" si="0"/>
        <v>85</v>
      </c>
      <c r="L36" s="84"/>
      <c r="M36" s="84"/>
      <c r="N36" s="84"/>
      <c r="O36" s="84"/>
      <c r="P36" s="84"/>
      <c r="Q36" s="17" t="s">
        <v>134</v>
      </c>
      <c r="R36" s="27"/>
    </row>
    <row r="37" spans="1:18" ht="27.75" customHeight="1">
      <c r="A37" s="157"/>
      <c r="B37" s="15" t="s">
        <v>99</v>
      </c>
      <c r="C37" s="16" t="s">
        <v>458</v>
      </c>
      <c r="D37" s="16" t="s">
        <v>428</v>
      </c>
      <c r="E37" s="17" t="s">
        <v>130</v>
      </c>
      <c r="F37" s="17" t="s">
        <v>470</v>
      </c>
      <c r="G37" s="118"/>
      <c r="H37" s="18">
        <v>87</v>
      </c>
      <c r="I37" s="18"/>
      <c r="J37" s="18"/>
      <c r="K37" s="19">
        <f t="shared" si="0"/>
        <v>87</v>
      </c>
      <c r="L37" s="84"/>
      <c r="M37" s="84"/>
      <c r="N37" s="84"/>
      <c r="O37" s="84"/>
      <c r="P37" s="84"/>
      <c r="Q37" s="17" t="s">
        <v>134</v>
      </c>
      <c r="R37" s="27"/>
    </row>
    <row r="38" spans="1:18" ht="27.75" customHeight="1">
      <c r="A38" s="157"/>
      <c r="B38" s="15" t="s">
        <v>99</v>
      </c>
      <c r="C38" s="16" t="s">
        <v>471</v>
      </c>
      <c r="D38" s="16" t="s">
        <v>428</v>
      </c>
      <c r="E38" s="17" t="s">
        <v>130</v>
      </c>
      <c r="F38" s="17" t="s">
        <v>472</v>
      </c>
      <c r="G38" s="118"/>
      <c r="H38" s="18">
        <v>92</v>
      </c>
      <c r="I38" s="18"/>
      <c r="J38" s="18"/>
      <c r="K38" s="19">
        <f t="shared" si="0"/>
        <v>92</v>
      </c>
      <c r="L38" s="84"/>
      <c r="M38" s="84"/>
      <c r="N38" s="84"/>
      <c r="O38" s="84"/>
      <c r="P38" s="84"/>
      <c r="Q38" s="17" t="s">
        <v>134</v>
      </c>
      <c r="R38" s="27"/>
    </row>
    <row r="39" spans="1:18" ht="27.75" customHeight="1">
      <c r="A39" s="157"/>
      <c r="B39" s="15" t="s">
        <v>99</v>
      </c>
      <c r="C39" s="16" t="s">
        <v>473</v>
      </c>
      <c r="D39" s="16" t="s">
        <v>428</v>
      </c>
      <c r="E39" s="17" t="s">
        <v>130</v>
      </c>
      <c r="F39" s="17" t="s">
        <v>474</v>
      </c>
      <c r="G39" s="118"/>
      <c r="H39" s="18">
        <v>84</v>
      </c>
      <c r="I39" s="18"/>
      <c r="J39" s="18"/>
      <c r="K39" s="19">
        <f t="shared" si="0"/>
        <v>84</v>
      </c>
      <c r="L39" s="84"/>
      <c r="M39" s="84"/>
      <c r="N39" s="84"/>
      <c r="O39" s="84"/>
      <c r="P39" s="84"/>
      <c r="Q39" s="17" t="s">
        <v>134</v>
      </c>
      <c r="R39" s="27"/>
    </row>
    <row r="40" spans="1:18" ht="27.75" customHeight="1">
      <c r="A40" s="157"/>
      <c r="B40" s="15" t="s">
        <v>99</v>
      </c>
      <c r="C40" s="16" t="s">
        <v>475</v>
      </c>
      <c r="D40" s="16" t="s">
        <v>428</v>
      </c>
      <c r="E40" s="17" t="s">
        <v>130</v>
      </c>
      <c r="F40" s="17" t="s">
        <v>476</v>
      </c>
      <c r="G40" s="118"/>
      <c r="H40" s="18">
        <v>85</v>
      </c>
      <c r="I40" s="18"/>
      <c r="J40" s="18"/>
      <c r="K40" s="19">
        <f t="shared" si="0"/>
        <v>85</v>
      </c>
      <c r="L40" s="84"/>
      <c r="M40" s="84"/>
      <c r="N40" s="84"/>
      <c r="O40" s="84"/>
      <c r="P40" s="84"/>
      <c r="Q40" s="17" t="s">
        <v>134</v>
      </c>
      <c r="R40" s="27"/>
    </row>
    <row r="41" spans="1:18" ht="27.75" customHeight="1">
      <c r="A41" s="157"/>
      <c r="B41" s="15" t="s">
        <v>99</v>
      </c>
      <c r="C41" s="16" t="s">
        <v>477</v>
      </c>
      <c r="D41" s="16" t="s">
        <v>428</v>
      </c>
      <c r="E41" s="17" t="s">
        <v>130</v>
      </c>
      <c r="F41" s="17" t="s">
        <v>478</v>
      </c>
      <c r="G41" s="119"/>
      <c r="H41" s="18">
        <v>88</v>
      </c>
      <c r="I41" s="18"/>
      <c r="J41" s="18"/>
      <c r="K41" s="19">
        <f t="shared" si="0"/>
        <v>88</v>
      </c>
      <c r="L41" s="85"/>
      <c r="M41" s="85"/>
      <c r="N41" s="85"/>
      <c r="O41" s="85"/>
      <c r="P41" s="85"/>
      <c r="Q41" s="17" t="s">
        <v>134</v>
      </c>
      <c r="R41" s="27"/>
    </row>
    <row r="42" spans="1:18" ht="24.75" customHeight="1">
      <c r="A42" s="157"/>
      <c r="B42" s="89" t="s">
        <v>482</v>
      </c>
      <c r="C42" s="89" t="s">
        <v>508</v>
      </c>
      <c r="D42" s="89" t="s">
        <v>483</v>
      </c>
      <c r="E42" s="87" t="s">
        <v>419</v>
      </c>
      <c r="F42" s="87" t="s">
        <v>484</v>
      </c>
      <c r="G42" s="114">
        <v>90.24</v>
      </c>
      <c r="H42" s="18"/>
      <c r="I42" s="18"/>
      <c r="J42" s="18"/>
      <c r="K42" s="19">
        <f t="shared" si="0"/>
        <v>90.24</v>
      </c>
      <c r="L42" s="88"/>
      <c r="M42" s="88"/>
      <c r="N42" s="88"/>
      <c r="O42" s="88"/>
      <c r="P42" s="88"/>
      <c r="Q42" s="79" t="s">
        <v>136</v>
      </c>
      <c r="R42" s="27"/>
    </row>
    <row r="43" spans="1:18" ht="24.75" customHeight="1">
      <c r="A43" s="157"/>
      <c r="B43" s="89" t="s">
        <v>482</v>
      </c>
      <c r="C43" s="89" t="s">
        <v>509</v>
      </c>
      <c r="D43" s="89" t="s">
        <v>485</v>
      </c>
      <c r="E43" s="87" t="s">
        <v>419</v>
      </c>
      <c r="F43" s="87" t="s">
        <v>484</v>
      </c>
      <c r="G43" s="114">
        <v>49.6</v>
      </c>
      <c r="H43" s="18"/>
      <c r="I43" s="18"/>
      <c r="J43" s="18"/>
      <c r="K43" s="19">
        <f t="shared" si="0"/>
        <v>49.6</v>
      </c>
      <c r="L43" s="88"/>
      <c r="M43" s="88"/>
      <c r="N43" s="88"/>
      <c r="O43" s="88"/>
      <c r="P43" s="88"/>
      <c r="Q43" s="79" t="s">
        <v>136</v>
      </c>
      <c r="R43" s="27"/>
    </row>
    <row r="44" spans="1:18" ht="24.75" customHeight="1">
      <c r="A44" s="157"/>
      <c r="B44" s="89" t="s">
        <v>482</v>
      </c>
      <c r="C44" s="89" t="s">
        <v>510</v>
      </c>
      <c r="D44" s="89" t="s">
        <v>486</v>
      </c>
      <c r="E44" s="87" t="s">
        <v>419</v>
      </c>
      <c r="F44" s="87" t="s">
        <v>484</v>
      </c>
      <c r="G44" s="114">
        <v>40.42</v>
      </c>
      <c r="H44" s="18"/>
      <c r="I44" s="18"/>
      <c r="J44" s="18"/>
      <c r="K44" s="19">
        <f t="shared" si="0"/>
        <v>40.42</v>
      </c>
      <c r="L44" s="88"/>
      <c r="M44" s="88"/>
      <c r="N44" s="88"/>
      <c r="O44" s="88"/>
      <c r="P44" s="88"/>
      <c r="Q44" s="79" t="s">
        <v>136</v>
      </c>
      <c r="R44" s="27"/>
    </row>
    <row r="45" spans="1:18" ht="24.75" customHeight="1">
      <c r="A45" s="157"/>
      <c r="B45" s="89" t="s">
        <v>482</v>
      </c>
      <c r="C45" s="89" t="s">
        <v>511</v>
      </c>
      <c r="D45" s="89" t="s">
        <v>487</v>
      </c>
      <c r="E45" s="87" t="s">
        <v>419</v>
      </c>
      <c r="F45" s="87" t="s">
        <v>484</v>
      </c>
      <c r="G45" s="114">
        <v>103.77</v>
      </c>
      <c r="H45" s="18"/>
      <c r="I45" s="18"/>
      <c r="J45" s="18"/>
      <c r="K45" s="19">
        <f t="shared" si="0"/>
        <v>103.77</v>
      </c>
      <c r="L45" s="88"/>
      <c r="M45" s="88"/>
      <c r="N45" s="88"/>
      <c r="O45" s="88"/>
      <c r="P45" s="88"/>
      <c r="Q45" s="79" t="s">
        <v>136</v>
      </c>
      <c r="R45" s="27"/>
    </row>
    <row r="46" spans="1:18" ht="24.75" customHeight="1">
      <c r="A46" s="157"/>
      <c r="B46" s="89" t="s">
        <v>482</v>
      </c>
      <c r="C46" s="89" t="s">
        <v>512</v>
      </c>
      <c r="D46" s="89" t="s">
        <v>486</v>
      </c>
      <c r="E46" s="87" t="s">
        <v>419</v>
      </c>
      <c r="F46" s="87" t="s">
        <v>484</v>
      </c>
      <c r="G46" s="114">
        <v>37.08</v>
      </c>
      <c r="H46" s="18"/>
      <c r="I46" s="18"/>
      <c r="J46" s="18"/>
      <c r="K46" s="19">
        <f t="shared" si="0"/>
        <v>37.08</v>
      </c>
      <c r="L46" s="88"/>
      <c r="M46" s="88"/>
      <c r="N46" s="88"/>
      <c r="O46" s="88"/>
      <c r="P46" s="88"/>
      <c r="Q46" s="79" t="s">
        <v>136</v>
      </c>
      <c r="R46" s="27"/>
    </row>
    <row r="47" spans="1:18" ht="24.75" customHeight="1">
      <c r="A47" s="157"/>
      <c r="B47" s="89" t="s">
        <v>482</v>
      </c>
      <c r="C47" s="89" t="s">
        <v>513</v>
      </c>
      <c r="D47" s="89" t="s">
        <v>488</v>
      </c>
      <c r="E47" s="87" t="s">
        <v>419</v>
      </c>
      <c r="F47" s="87" t="s">
        <v>484</v>
      </c>
      <c r="G47" s="114">
        <v>34.01</v>
      </c>
      <c r="H47" s="18"/>
      <c r="I47" s="18"/>
      <c r="J47" s="18"/>
      <c r="K47" s="19">
        <f t="shared" si="0"/>
        <v>34.01</v>
      </c>
      <c r="L47" s="88"/>
      <c r="M47" s="88"/>
      <c r="N47" s="88"/>
      <c r="O47" s="88"/>
      <c r="P47" s="88"/>
      <c r="Q47" s="79" t="s">
        <v>136</v>
      </c>
      <c r="R47" s="27"/>
    </row>
    <row r="48" spans="1:18" ht="24.75" customHeight="1">
      <c r="A48" s="157"/>
      <c r="B48" s="89" t="s">
        <v>482</v>
      </c>
      <c r="C48" s="89" t="s">
        <v>514</v>
      </c>
      <c r="D48" s="89" t="s">
        <v>488</v>
      </c>
      <c r="E48" s="87" t="s">
        <v>419</v>
      </c>
      <c r="F48" s="87" t="s">
        <v>484</v>
      </c>
      <c r="G48" s="114">
        <v>34.01</v>
      </c>
      <c r="H48" s="18"/>
      <c r="I48" s="18"/>
      <c r="J48" s="18"/>
      <c r="K48" s="19">
        <f t="shared" si="0"/>
        <v>34.01</v>
      </c>
      <c r="L48" s="88"/>
      <c r="M48" s="88"/>
      <c r="N48" s="88"/>
      <c r="O48" s="88"/>
      <c r="P48" s="88"/>
      <c r="Q48" s="79" t="s">
        <v>136</v>
      </c>
      <c r="R48" s="27"/>
    </row>
    <row r="49" spans="1:18" ht="24.75" customHeight="1">
      <c r="A49" s="157"/>
      <c r="B49" s="89" t="s">
        <v>482</v>
      </c>
      <c r="C49" s="89" t="s">
        <v>515</v>
      </c>
      <c r="D49" s="89" t="s">
        <v>487</v>
      </c>
      <c r="E49" s="87" t="s">
        <v>419</v>
      </c>
      <c r="F49" s="87" t="s">
        <v>484</v>
      </c>
      <c r="G49" s="114">
        <v>126.75</v>
      </c>
      <c r="H49" s="18"/>
      <c r="I49" s="18"/>
      <c r="J49" s="18"/>
      <c r="K49" s="19">
        <f t="shared" si="0"/>
        <v>126.75</v>
      </c>
      <c r="L49" s="88"/>
      <c r="M49" s="88"/>
      <c r="N49" s="88"/>
      <c r="O49" s="88"/>
      <c r="P49" s="88"/>
      <c r="Q49" s="79" t="s">
        <v>136</v>
      </c>
      <c r="R49" s="27"/>
    </row>
    <row r="50" spans="1:18" ht="24.75" customHeight="1">
      <c r="A50" s="157" t="s">
        <v>127</v>
      </c>
      <c r="B50" s="89" t="s">
        <v>482</v>
      </c>
      <c r="C50" s="89" t="s">
        <v>516</v>
      </c>
      <c r="D50" s="89" t="s">
        <v>489</v>
      </c>
      <c r="E50" s="87" t="s">
        <v>419</v>
      </c>
      <c r="F50" s="87" t="s">
        <v>484</v>
      </c>
      <c r="G50" s="114">
        <v>70.72</v>
      </c>
      <c r="H50" s="18"/>
      <c r="I50" s="18"/>
      <c r="J50" s="18"/>
      <c r="K50" s="19">
        <f t="shared" si="0"/>
        <v>70.72</v>
      </c>
      <c r="L50" s="88"/>
      <c r="M50" s="88"/>
      <c r="N50" s="88"/>
      <c r="O50" s="88"/>
      <c r="P50" s="88"/>
      <c r="Q50" s="79" t="s">
        <v>136</v>
      </c>
      <c r="R50" s="27"/>
    </row>
    <row r="51" spans="1:18" ht="24.75" customHeight="1">
      <c r="A51" s="157"/>
      <c r="B51" s="89" t="s">
        <v>482</v>
      </c>
      <c r="C51" s="89" t="s">
        <v>517</v>
      </c>
      <c r="D51" s="89" t="s">
        <v>490</v>
      </c>
      <c r="E51" s="87" t="s">
        <v>419</v>
      </c>
      <c r="F51" s="87" t="s">
        <v>484</v>
      </c>
      <c r="G51" s="114">
        <v>84.57</v>
      </c>
      <c r="H51" s="18"/>
      <c r="I51" s="18"/>
      <c r="J51" s="18"/>
      <c r="K51" s="19">
        <f t="shared" si="0"/>
        <v>84.57</v>
      </c>
      <c r="L51" s="88"/>
      <c r="M51" s="88"/>
      <c r="N51" s="88"/>
      <c r="O51" s="88"/>
      <c r="P51" s="88"/>
      <c r="Q51" s="79" t="s">
        <v>136</v>
      </c>
      <c r="R51" s="27"/>
    </row>
    <row r="52" spans="1:18" ht="24.75" customHeight="1">
      <c r="A52" s="157"/>
      <c r="B52" s="89" t="s">
        <v>482</v>
      </c>
      <c r="C52" s="89" t="s">
        <v>518</v>
      </c>
      <c r="D52" s="89" t="s">
        <v>485</v>
      </c>
      <c r="E52" s="87" t="s">
        <v>419</v>
      </c>
      <c r="F52" s="87" t="s">
        <v>484</v>
      </c>
      <c r="G52" s="114">
        <v>51.27</v>
      </c>
      <c r="H52" s="18"/>
      <c r="I52" s="18"/>
      <c r="J52" s="18"/>
      <c r="K52" s="19">
        <f t="shared" si="0"/>
        <v>51.27</v>
      </c>
      <c r="L52" s="88"/>
      <c r="M52" s="88"/>
      <c r="N52" s="88"/>
      <c r="O52" s="88"/>
      <c r="P52" s="88"/>
      <c r="Q52" s="79" t="s">
        <v>136</v>
      </c>
      <c r="R52" s="27"/>
    </row>
    <row r="53" spans="1:18" ht="24.75" customHeight="1">
      <c r="A53" s="157"/>
      <c r="B53" s="89" t="s">
        <v>482</v>
      </c>
      <c r="C53" s="89" t="s">
        <v>519</v>
      </c>
      <c r="D53" s="89" t="s">
        <v>485</v>
      </c>
      <c r="E53" s="87" t="s">
        <v>419</v>
      </c>
      <c r="F53" s="87" t="s">
        <v>484</v>
      </c>
      <c r="G53" s="114">
        <v>49.6</v>
      </c>
      <c r="H53" s="18"/>
      <c r="I53" s="18"/>
      <c r="J53" s="18"/>
      <c r="K53" s="19">
        <f t="shared" si="0"/>
        <v>49.6</v>
      </c>
      <c r="L53" s="88"/>
      <c r="M53" s="88"/>
      <c r="N53" s="88"/>
      <c r="O53" s="88"/>
      <c r="P53" s="88"/>
      <c r="Q53" s="79" t="s">
        <v>136</v>
      </c>
      <c r="R53" s="27"/>
    </row>
    <row r="54" spans="1:18" ht="24.75" customHeight="1">
      <c r="A54" s="157"/>
      <c r="B54" s="89" t="s">
        <v>482</v>
      </c>
      <c r="C54" s="89" t="s">
        <v>520</v>
      </c>
      <c r="D54" s="89" t="s">
        <v>491</v>
      </c>
      <c r="E54" s="87" t="s">
        <v>419</v>
      </c>
      <c r="F54" s="87" t="s">
        <v>484</v>
      </c>
      <c r="G54" s="114">
        <v>37.020000000000003</v>
      </c>
      <c r="H54" s="18"/>
      <c r="I54" s="18"/>
      <c r="J54" s="18"/>
      <c r="K54" s="19">
        <f t="shared" si="0"/>
        <v>37.020000000000003</v>
      </c>
      <c r="L54" s="88"/>
      <c r="M54" s="88"/>
      <c r="N54" s="88"/>
      <c r="O54" s="88"/>
      <c r="P54" s="88"/>
      <c r="Q54" s="79" t="s">
        <v>136</v>
      </c>
      <c r="R54" s="27"/>
    </row>
    <row r="55" spans="1:18" ht="24.75" customHeight="1">
      <c r="A55" s="157"/>
      <c r="B55" s="89" t="s">
        <v>482</v>
      </c>
      <c r="C55" s="89" t="s">
        <v>521</v>
      </c>
      <c r="D55" s="89" t="s">
        <v>492</v>
      </c>
      <c r="E55" s="87" t="s">
        <v>419</v>
      </c>
      <c r="F55" s="87" t="s">
        <v>484</v>
      </c>
      <c r="G55" s="114">
        <v>122.03</v>
      </c>
      <c r="H55" s="18"/>
      <c r="I55" s="18"/>
      <c r="J55" s="18"/>
      <c r="K55" s="19">
        <f t="shared" si="0"/>
        <v>122.03</v>
      </c>
      <c r="L55" s="88"/>
      <c r="M55" s="88"/>
      <c r="N55" s="88"/>
      <c r="O55" s="88"/>
      <c r="P55" s="88"/>
      <c r="Q55" s="79" t="s">
        <v>136</v>
      </c>
      <c r="R55" s="27"/>
    </row>
    <row r="56" spans="1:18" ht="24.75" customHeight="1">
      <c r="A56" s="157"/>
      <c r="B56" s="89" t="s">
        <v>482</v>
      </c>
      <c r="C56" s="89" t="s">
        <v>522</v>
      </c>
      <c r="D56" s="89" t="s">
        <v>493</v>
      </c>
      <c r="E56" s="87" t="s">
        <v>419</v>
      </c>
      <c r="F56" s="87" t="s">
        <v>484</v>
      </c>
      <c r="G56" s="114">
        <v>178.34</v>
      </c>
      <c r="H56" s="18"/>
      <c r="I56" s="18"/>
      <c r="J56" s="18"/>
      <c r="K56" s="19">
        <f t="shared" si="0"/>
        <v>178.34</v>
      </c>
      <c r="L56" s="88"/>
      <c r="M56" s="88"/>
      <c r="N56" s="88"/>
      <c r="O56" s="88"/>
      <c r="P56" s="88"/>
      <c r="Q56" s="79" t="s">
        <v>136</v>
      </c>
      <c r="R56" s="27"/>
    </row>
    <row r="57" spans="1:18" ht="24.75" customHeight="1">
      <c r="A57" s="157"/>
      <c r="B57" s="89" t="s">
        <v>482</v>
      </c>
      <c r="C57" s="89" t="s">
        <v>523</v>
      </c>
      <c r="D57" s="89" t="s">
        <v>494</v>
      </c>
      <c r="E57" s="87" t="s">
        <v>419</v>
      </c>
      <c r="F57" s="87" t="s">
        <v>484</v>
      </c>
      <c r="G57" s="114">
        <v>59.13</v>
      </c>
      <c r="H57" s="18"/>
      <c r="I57" s="18"/>
      <c r="J57" s="18"/>
      <c r="K57" s="19">
        <f t="shared" si="0"/>
        <v>59.13</v>
      </c>
      <c r="L57" s="88"/>
      <c r="M57" s="88"/>
      <c r="N57" s="88"/>
      <c r="O57" s="88"/>
      <c r="P57" s="88"/>
      <c r="Q57" s="79" t="s">
        <v>136</v>
      </c>
      <c r="R57" s="27"/>
    </row>
    <row r="58" spans="1:18" ht="24.75" customHeight="1">
      <c r="A58" s="157"/>
      <c r="B58" s="89" t="s">
        <v>482</v>
      </c>
      <c r="C58" s="89" t="s">
        <v>495</v>
      </c>
      <c r="D58" s="89" t="s">
        <v>496</v>
      </c>
      <c r="E58" s="87" t="s">
        <v>419</v>
      </c>
      <c r="F58" s="87" t="s">
        <v>484</v>
      </c>
      <c r="G58" s="114">
        <v>23.25</v>
      </c>
      <c r="H58" s="18"/>
      <c r="I58" s="18"/>
      <c r="J58" s="18"/>
      <c r="K58" s="19">
        <f t="shared" si="0"/>
        <v>23.25</v>
      </c>
      <c r="L58" s="88"/>
      <c r="M58" s="88"/>
      <c r="N58" s="88"/>
      <c r="O58" s="88"/>
      <c r="P58" s="88"/>
      <c r="Q58" s="79" t="s">
        <v>136</v>
      </c>
      <c r="R58" s="27"/>
    </row>
    <row r="59" spans="1:18" ht="24.75" customHeight="1">
      <c r="A59" s="157"/>
      <c r="B59" s="89" t="s">
        <v>482</v>
      </c>
      <c r="C59" s="89" t="s">
        <v>524</v>
      </c>
      <c r="D59" s="89" t="s">
        <v>497</v>
      </c>
      <c r="E59" s="87" t="s">
        <v>419</v>
      </c>
      <c r="F59" s="87" t="s">
        <v>484</v>
      </c>
      <c r="G59" s="114">
        <v>45.91</v>
      </c>
      <c r="H59" s="18"/>
      <c r="I59" s="18"/>
      <c r="J59" s="18"/>
      <c r="K59" s="19">
        <f t="shared" si="0"/>
        <v>45.91</v>
      </c>
      <c r="L59" s="88"/>
      <c r="M59" s="88"/>
      <c r="N59" s="88"/>
      <c r="O59" s="88"/>
      <c r="P59" s="88"/>
      <c r="Q59" s="79" t="s">
        <v>136</v>
      </c>
      <c r="R59" s="27"/>
    </row>
    <row r="60" spans="1:18" ht="24.75" customHeight="1">
      <c r="A60" s="157"/>
      <c r="B60" s="89" t="s">
        <v>482</v>
      </c>
      <c r="C60" s="89" t="s">
        <v>525</v>
      </c>
      <c r="D60" s="89" t="s">
        <v>498</v>
      </c>
      <c r="E60" s="87" t="s">
        <v>419</v>
      </c>
      <c r="F60" s="87" t="s">
        <v>484</v>
      </c>
      <c r="G60" s="114">
        <v>174.34</v>
      </c>
      <c r="H60" s="18"/>
      <c r="I60" s="18"/>
      <c r="J60" s="18"/>
      <c r="K60" s="19">
        <f t="shared" si="0"/>
        <v>174.34</v>
      </c>
      <c r="L60" s="88"/>
      <c r="M60" s="88"/>
      <c r="N60" s="88"/>
      <c r="O60" s="88"/>
      <c r="P60" s="88"/>
      <c r="Q60" s="79" t="s">
        <v>136</v>
      </c>
      <c r="R60" s="27"/>
    </row>
    <row r="61" spans="1:18" ht="24.75" customHeight="1">
      <c r="A61" s="157"/>
      <c r="B61" s="89" t="s">
        <v>482</v>
      </c>
      <c r="C61" s="89" t="s">
        <v>526</v>
      </c>
      <c r="D61" s="89" t="s">
        <v>499</v>
      </c>
      <c r="E61" s="87" t="s">
        <v>419</v>
      </c>
      <c r="F61" s="87" t="s">
        <v>484</v>
      </c>
      <c r="G61" s="114">
        <v>76.569999999999993</v>
      </c>
      <c r="H61" s="18"/>
      <c r="I61" s="18"/>
      <c r="J61" s="18"/>
      <c r="K61" s="19">
        <f t="shared" si="0"/>
        <v>76.569999999999993</v>
      </c>
      <c r="L61" s="88"/>
      <c r="M61" s="88"/>
      <c r="N61" s="88"/>
      <c r="O61" s="88"/>
      <c r="P61" s="88"/>
      <c r="Q61" s="79" t="s">
        <v>136</v>
      </c>
      <c r="R61" s="27"/>
    </row>
    <row r="62" spans="1:18" ht="24.75" customHeight="1">
      <c r="A62" s="157"/>
      <c r="B62" s="89" t="s">
        <v>482</v>
      </c>
      <c r="C62" s="89" t="s">
        <v>527</v>
      </c>
      <c r="D62" s="89" t="s">
        <v>494</v>
      </c>
      <c r="E62" s="87" t="s">
        <v>419</v>
      </c>
      <c r="F62" s="87" t="s">
        <v>484</v>
      </c>
      <c r="G62" s="114">
        <v>65.58</v>
      </c>
      <c r="H62" s="18"/>
      <c r="I62" s="18"/>
      <c r="J62" s="18"/>
      <c r="K62" s="19">
        <f t="shared" si="0"/>
        <v>65.58</v>
      </c>
      <c r="L62" s="88"/>
      <c r="M62" s="88"/>
      <c r="N62" s="88"/>
      <c r="O62" s="88"/>
      <c r="P62" s="88"/>
      <c r="Q62" s="79" t="s">
        <v>136</v>
      </c>
      <c r="R62" s="27"/>
    </row>
    <row r="63" spans="1:18" ht="24.75" customHeight="1">
      <c r="A63" s="157"/>
      <c r="B63" s="89" t="s">
        <v>482</v>
      </c>
      <c r="C63" s="89" t="s">
        <v>528</v>
      </c>
      <c r="D63" s="89" t="s">
        <v>485</v>
      </c>
      <c r="E63" s="87" t="s">
        <v>419</v>
      </c>
      <c r="F63" s="87" t="s">
        <v>484</v>
      </c>
      <c r="G63" s="114">
        <v>56.14</v>
      </c>
      <c r="H63" s="18"/>
      <c r="I63" s="18"/>
      <c r="J63" s="18"/>
      <c r="K63" s="19">
        <f t="shared" si="0"/>
        <v>56.14</v>
      </c>
      <c r="L63" s="88"/>
      <c r="M63" s="88"/>
      <c r="N63" s="88"/>
      <c r="O63" s="88"/>
      <c r="P63" s="88"/>
      <c r="Q63" s="79" t="s">
        <v>136</v>
      </c>
      <c r="R63" s="27"/>
    </row>
    <row r="64" spans="1:18" ht="24.75" customHeight="1">
      <c r="A64" s="157"/>
      <c r="B64" s="89" t="s">
        <v>482</v>
      </c>
      <c r="C64" s="89" t="s">
        <v>529</v>
      </c>
      <c r="D64" s="89" t="s">
        <v>496</v>
      </c>
      <c r="E64" s="87" t="s">
        <v>419</v>
      </c>
      <c r="F64" s="87" t="s">
        <v>484</v>
      </c>
      <c r="G64" s="114">
        <v>19.46</v>
      </c>
      <c r="H64" s="18"/>
      <c r="I64" s="18"/>
      <c r="J64" s="18"/>
      <c r="K64" s="19">
        <f t="shared" si="0"/>
        <v>19.46</v>
      </c>
      <c r="L64" s="88"/>
      <c r="M64" s="88"/>
      <c r="N64" s="88"/>
      <c r="O64" s="88"/>
      <c r="P64" s="88"/>
      <c r="Q64" s="79" t="s">
        <v>136</v>
      </c>
      <c r="R64" s="27"/>
    </row>
    <row r="65" spans="1:18" ht="24.75" customHeight="1">
      <c r="A65" s="157"/>
      <c r="B65" s="89" t="s">
        <v>482</v>
      </c>
      <c r="C65" s="89" t="s">
        <v>530</v>
      </c>
      <c r="D65" s="89" t="s">
        <v>500</v>
      </c>
      <c r="E65" s="87" t="s">
        <v>419</v>
      </c>
      <c r="F65" s="87" t="s">
        <v>484</v>
      </c>
      <c r="G65" s="114">
        <v>155.79</v>
      </c>
      <c r="H65" s="18"/>
      <c r="I65" s="18"/>
      <c r="J65" s="18"/>
      <c r="K65" s="19">
        <f t="shared" si="0"/>
        <v>155.79</v>
      </c>
      <c r="L65" s="88"/>
      <c r="M65" s="88"/>
      <c r="N65" s="88"/>
      <c r="O65" s="88"/>
      <c r="P65" s="88"/>
      <c r="Q65" s="79" t="s">
        <v>136</v>
      </c>
      <c r="R65" s="27"/>
    </row>
    <row r="66" spans="1:18" ht="24.75" customHeight="1">
      <c r="A66" s="157"/>
      <c r="B66" s="89" t="s">
        <v>482</v>
      </c>
      <c r="C66" s="89" t="s">
        <v>531</v>
      </c>
      <c r="D66" s="89" t="s">
        <v>501</v>
      </c>
      <c r="E66" s="87" t="s">
        <v>419</v>
      </c>
      <c r="F66" s="87" t="s">
        <v>484</v>
      </c>
      <c r="G66" s="114">
        <v>25.46</v>
      </c>
      <c r="H66" s="18"/>
      <c r="I66" s="18"/>
      <c r="J66" s="18"/>
      <c r="K66" s="19">
        <f t="shared" si="0"/>
        <v>25.46</v>
      </c>
      <c r="L66" s="88"/>
      <c r="M66" s="88"/>
      <c r="N66" s="88"/>
      <c r="O66" s="88"/>
      <c r="P66" s="88"/>
      <c r="Q66" s="79" t="s">
        <v>136</v>
      </c>
      <c r="R66" s="27"/>
    </row>
    <row r="67" spans="1:18" ht="24.75" customHeight="1">
      <c r="A67" s="157"/>
      <c r="B67" s="89" t="s">
        <v>482</v>
      </c>
      <c r="C67" s="89" t="s">
        <v>532</v>
      </c>
      <c r="D67" s="89" t="s">
        <v>501</v>
      </c>
      <c r="E67" s="87" t="s">
        <v>419</v>
      </c>
      <c r="F67" s="87" t="s">
        <v>484</v>
      </c>
      <c r="G67" s="114">
        <v>26.62</v>
      </c>
      <c r="H67" s="18"/>
      <c r="I67" s="18"/>
      <c r="J67" s="18"/>
      <c r="K67" s="19">
        <f t="shared" si="0"/>
        <v>26.62</v>
      </c>
      <c r="L67" s="88"/>
      <c r="M67" s="88"/>
      <c r="N67" s="88"/>
      <c r="O67" s="88"/>
      <c r="P67" s="88"/>
      <c r="Q67" s="79" t="s">
        <v>136</v>
      </c>
      <c r="R67" s="27"/>
    </row>
    <row r="68" spans="1:18" ht="24.75" customHeight="1">
      <c r="A68" s="157"/>
      <c r="B68" s="89" t="s">
        <v>482</v>
      </c>
      <c r="C68" s="89" t="s">
        <v>532</v>
      </c>
      <c r="D68" s="89" t="s">
        <v>502</v>
      </c>
      <c r="E68" s="87" t="s">
        <v>419</v>
      </c>
      <c r="F68" s="87" t="s">
        <v>484</v>
      </c>
      <c r="G68" s="114">
        <v>149.29</v>
      </c>
      <c r="H68" s="18"/>
      <c r="I68" s="18"/>
      <c r="J68" s="18"/>
      <c r="K68" s="19">
        <f t="shared" si="0"/>
        <v>149.29</v>
      </c>
      <c r="L68" s="88"/>
      <c r="M68" s="88"/>
      <c r="N68" s="88"/>
      <c r="O68" s="88"/>
      <c r="P68" s="88"/>
      <c r="Q68" s="79" t="s">
        <v>136</v>
      </c>
      <c r="R68" s="27"/>
    </row>
    <row r="69" spans="1:18" ht="24.75" customHeight="1">
      <c r="A69" s="157"/>
      <c r="B69" s="89" t="s">
        <v>482</v>
      </c>
      <c r="C69" s="89" t="s">
        <v>533</v>
      </c>
      <c r="D69" s="89" t="s">
        <v>501</v>
      </c>
      <c r="E69" s="87" t="s">
        <v>419</v>
      </c>
      <c r="F69" s="87" t="s">
        <v>484</v>
      </c>
      <c r="G69" s="114">
        <v>27.97</v>
      </c>
      <c r="H69" s="18"/>
      <c r="I69" s="18"/>
      <c r="J69" s="18"/>
      <c r="K69" s="19">
        <f t="shared" si="0"/>
        <v>27.97</v>
      </c>
      <c r="L69" s="88"/>
      <c r="M69" s="88"/>
      <c r="N69" s="88"/>
      <c r="O69" s="88"/>
      <c r="P69" s="88"/>
      <c r="Q69" s="79" t="s">
        <v>136</v>
      </c>
      <c r="R69" s="27"/>
    </row>
    <row r="70" spans="1:18" ht="24.75" customHeight="1">
      <c r="A70" s="157"/>
      <c r="B70" s="89" t="s">
        <v>482</v>
      </c>
      <c r="C70" s="89" t="s">
        <v>533</v>
      </c>
      <c r="D70" s="89" t="s">
        <v>501</v>
      </c>
      <c r="E70" s="87" t="s">
        <v>419</v>
      </c>
      <c r="F70" s="87" t="s">
        <v>484</v>
      </c>
      <c r="G70" s="114">
        <v>26.12</v>
      </c>
      <c r="H70" s="18"/>
      <c r="I70" s="18"/>
      <c r="J70" s="18"/>
      <c r="K70" s="19">
        <f t="shared" ref="K70:K103" si="1">G70+H70+I70+J70</f>
        <v>26.12</v>
      </c>
      <c r="L70" s="88"/>
      <c r="M70" s="88"/>
      <c r="N70" s="88"/>
      <c r="O70" s="88"/>
      <c r="P70" s="88"/>
      <c r="Q70" s="79" t="s">
        <v>136</v>
      </c>
      <c r="R70" s="27"/>
    </row>
    <row r="71" spans="1:18" ht="24.75" customHeight="1">
      <c r="A71" s="157"/>
      <c r="B71" s="89" t="s">
        <v>482</v>
      </c>
      <c r="C71" s="89" t="s">
        <v>534</v>
      </c>
      <c r="D71" s="89" t="s">
        <v>485</v>
      </c>
      <c r="E71" s="87" t="s">
        <v>419</v>
      </c>
      <c r="F71" s="87" t="s">
        <v>484</v>
      </c>
      <c r="G71" s="114">
        <v>49.27</v>
      </c>
      <c r="H71" s="18"/>
      <c r="I71" s="18"/>
      <c r="J71" s="18"/>
      <c r="K71" s="19">
        <f t="shared" si="1"/>
        <v>49.27</v>
      </c>
      <c r="L71" s="88"/>
      <c r="M71" s="88"/>
      <c r="N71" s="88"/>
      <c r="O71" s="88"/>
      <c r="P71" s="88"/>
      <c r="Q71" s="79" t="s">
        <v>136</v>
      </c>
      <c r="R71" s="27"/>
    </row>
    <row r="72" spans="1:18" ht="24.75" customHeight="1">
      <c r="A72" s="157"/>
      <c r="B72" s="89" t="s">
        <v>482</v>
      </c>
      <c r="C72" s="89" t="s">
        <v>535</v>
      </c>
      <c r="D72" s="89" t="s">
        <v>494</v>
      </c>
      <c r="E72" s="87" t="s">
        <v>419</v>
      </c>
      <c r="F72" s="87" t="s">
        <v>484</v>
      </c>
      <c r="G72" s="114">
        <v>76.91</v>
      </c>
      <c r="H72" s="18"/>
      <c r="I72" s="18"/>
      <c r="J72" s="18"/>
      <c r="K72" s="19">
        <f t="shared" si="1"/>
        <v>76.91</v>
      </c>
      <c r="L72" s="88"/>
      <c r="M72" s="88"/>
      <c r="N72" s="88"/>
      <c r="O72" s="88"/>
      <c r="P72" s="88"/>
      <c r="Q72" s="79" t="s">
        <v>136</v>
      </c>
      <c r="R72" s="27"/>
    </row>
    <row r="73" spans="1:18" ht="24.75" customHeight="1">
      <c r="A73" s="157"/>
      <c r="B73" s="89" t="s">
        <v>576</v>
      </c>
      <c r="C73" s="89" t="s">
        <v>536</v>
      </c>
      <c r="D73" s="89" t="s">
        <v>504</v>
      </c>
      <c r="E73" s="87" t="s">
        <v>419</v>
      </c>
      <c r="F73" s="87" t="s">
        <v>484</v>
      </c>
      <c r="G73" s="114">
        <v>69.73</v>
      </c>
      <c r="H73" s="18"/>
      <c r="I73" s="18"/>
      <c r="J73" s="18"/>
      <c r="K73" s="19">
        <f t="shared" si="1"/>
        <v>69.73</v>
      </c>
      <c r="L73" s="82"/>
      <c r="M73" s="82"/>
      <c r="N73" s="82"/>
      <c r="O73" s="82"/>
      <c r="P73" s="82"/>
      <c r="Q73" s="79" t="s">
        <v>136</v>
      </c>
      <c r="R73" s="27"/>
    </row>
    <row r="74" spans="1:18" ht="24.75" customHeight="1">
      <c r="A74" s="157"/>
      <c r="B74" s="89" t="s">
        <v>503</v>
      </c>
      <c r="C74" s="89" t="s">
        <v>537</v>
      </c>
      <c r="D74" s="89" t="s">
        <v>505</v>
      </c>
      <c r="E74" s="87" t="s">
        <v>419</v>
      </c>
      <c r="F74" s="87" t="s">
        <v>484</v>
      </c>
      <c r="G74" s="114">
        <v>70.12</v>
      </c>
      <c r="H74" s="18"/>
      <c r="I74" s="18"/>
      <c r="J74" s="18"/>
      <c r="K74" s="19">
        <f t="shared" si="1"/>
        <v>70.12</v>
      </c>
      <c r="L74" s="82"/>
      <c r="M74" s="82"/>
      <c r="N74" s="82"/>
      <c r="O74" s="82"/>
      <c r="P74" s="82"/>
      <c r="Q74" s="79" t="s">
        <v>136</v>
      </c>
      <c r="R74" s="27"/>
    </row>
    <row r="75" spans="1:18" ht="24.75" customHeight="1">
      <c r="A75" s="157" t="s">
        <v>127</v>
      </c>
      <c r="B75" s="89" t="s">
        <v>503</v>
      </c>
      <c r="C75" s="89" t="s">
        <v>538</v>
      </c>
      <c r="D75" s="89" t="s">
        <v>506</v>
      </c>
      <c r="E75" s="87" t="s">
        <v>419</v>
      </c>
      <c r="F75" s="87" t="s">
        <v>484</v>
      </c>
      <c r="G75" s="114">
        <v>391.19</v>
      </c>
      <c r="H75" s="18"/>
      <c r="I75" s="18"/>
      <c r="J75" s="18"/>
      <c r="K75" s="19">
        <f>G75+H75+I75+J75</f>
        <v>391.19</v>
      </c>
      <c r="L75" s="82"/>
      <c r="M75" s="82"/>
      <c r="N75" s="82"/>
      <c r="O75" s="82"/>
      <c r="P75" s="82"/>
      <c r="Q75" s="79" t="s">
        <v>136</v>
      </c>
      <c r="R75" s="27"/>
    </row>
    <row r="76" spans="1:18" ht="24.75" customHeight="1">
      <c r="A76" s="157"/>
      <c r="B76" s="89" t="s">
        <v>503</v>
      </c>
      <c r="C76" s="89" t="s">
        <v>539</v>
      </c>
      <c r="D76" s="89" t="s">
        <v>507</v>
      </c>
      <c r="E76" s="87" t="s">
        <v>419</v>
      </c>
      <c r="F76" s="87" t="s">
        <v>484</v>
      </c>
      <c r="G76" s="114">
        <v>446.48</v>
      </c>
      <c r="H76" s="18"/>
      <c r="I76" s="18"/>
      <c r="J76" s="18"/>
      <c r="K76" s="19">
        <f t="shared" si="1"/>
        <v>446.48</v>
      </c>
      <c r="L76" s="82"/>
      <c r="M76" s="82"/>
      <c r="N76" s="82"/>
      <c r="O76" s="82"/>
      <c r="P76" s="82"/>
      <c r="Q76" s="79" t="s">
        <v>136</v>
      </c>
      <c r="R76" s="27"/>
    </row>
    <row r="77" spans="1:18" ht="32.25" customHeight="1">
      <c r="A77" s="157"/>
      <c r="B77" s="96" t="s">
        <v>580</v>
      </c>
      <c r="C77" s="86" t="s">
        <v>540</v>
      </c>
      <c r="D77" s="67" t="s">
        <v>405</v>
      </c>
      <c r="E77" s="23" t="s">
        <v>130</v>
      </c>
      <c r="F77" s="68" t="s">
        <v>407</v>
      </c>
      <c r="G77" s="114"/>
      <c r="H77" s="18"/>
      <c r="I77" s="18">
        <v>190</v>
      </c>
      <c r="J77" s="18"/>
      <c r="K77" s="19">
        <f t="shared" si="1"/>
        <v>190</v>
      </c>
      <c r="L77" s="71"/>
      <c r="M77" s="71"/>
      <c r="N77" s="71"/>
      <c r="O77" s="71"/>
      <c r="P77" s="71"/>
      <c r="Q77" s="68" t="s">
        <v>408</v>
      </c>
      <c r="R77" s="27"/>
    </row>
    <row r="78" spans="1:18" ht="20.25" customHeight="1">
      <c r="A78" s="157"/>
      <c r="B78" s="90" t="s">
        <v>101</v>
      </c>
      <c r="C78" s="16" t="s">
        <v>404</v>
      </c>
      <c r="D78" s="67" t="s">
        <v>406</v>
      </c>
      <c r="E78" s="23" t="s">
        <v>130</v>
      </c>
      <c r="F78" s="23" t="s">
        <v>131</v>
      </c>
      <c r="G78" s="114"/>
      <c r="H78" s="18"/>
      <c r="I78" s="18">
        <v>40</v>
      </c>
      <c r="J78" s="18"/>
      <c r="K78" s="19">
        <f t="shared" si="1"/>
        <v>40</v>
      </c>
      <c r="L78" s="72"/>
      <c r="M78" s="71"/>
      <c r="N78" s="71"/>
      <c r="O78" s="71"/>
      <c r="P78" s="71"/>
      <c r="Q78" s="68" t="s">
        <v>408</v>
      </c>
      <c r="R78" s="27"/>
    </row>
    <row r="79" spans="1:18" ht="20.25" customHeight="1">
      <c r="A79" s="157"/>
      <c r="B79" s="21" t="s">
        <v>101</v>
      </c>
      <c r="C79" s="16" t="s">
        <v>135</v>
      </c>
      <c r="D79" s="22" t="s">
        <v>178</v>
      </c>
      <c r="E79" s="23" t="s">
        <v>130</v>
      </c>
      <c r="F79" s="23" t="s">
        <v>131</v>
      </c>
      <c r="G79" s="114">
        <v>49</v>
      </c>
      <c r="H79" s="18"/>
      <c r="I79" s="18"/>
      <c r="J79" s="18"/>
      <c r="K79" s="19">
        <f t="shared" si="1"/>
        <v>49</v>
      </c>
      <c r="L79" s="29"/>
      <c r="M79" s="29"/>
      <c r="N79" s="29"/>
      <c r="O79" s="29"/>
      <c r="P79" s="29"/>
      <c r="Q79" s="23" t="s">
        <v>179</v>
      </c>
      <c r="R79" s="27"/>
    </row>
    <row r="80" spans="1:18" s="3" customFormat="1" ht="20.25" customHeight="1">
      <c r="A80" s="157"/>
      <c r="B80" s="21" t="s">
        <v>101</v>
      </c>
      <c r="C80" s="16" t="s">
        <v>138</v>
      </c>
      <c r="D80" s="22" t="s">
        <v>180</v>
      </c>
      <c r="E80" s="23" t="s">
        <v>130</v>
      </c>
      <c r="F80" s="23" t="s">
        <v>131</v>
      </c>
      <c r="G80" s="114"/>
      <c r="H80" s="18">
        <v>47</v>
      </c>
      <c r="I80" s="18"/>
      <c r="J80" s="18"/>
      <c r="K80" s="19">
        <f t="shared" si="1"/>
        <v>47</v>
      </c>
      <c r="L80" s="29"/>
      <c r="M80" s="29"/>
      <c r="N80" s="29"/>
      <c r="O80" s="29"/>
      <c r="P80" s="29"/>
      <c r="Q80" s="23" t="s">
        <v>179</v>
      </c>
      <c r="R80" s="27"/>
    </row>
    <row r="81" spans="1:18" ht="20.25" customHeight="1">
      <c r="A81" s="157"/>
      <c r="B81" s="21" t="s">
        <v>101</v>
      </c>
      <c r="C81" s="16" t="s">
        <v>139</v>
      </c>
      <c r="D81" s="22" t="s">
        <v>181</v>
      </c>
      <c r="E81" s="23" t="s">
        <v>130</v>
      </c>
      <c r="F81" s="23" t="s">
        <v>131</v>
      </c>
      <c r="G81" s="114"/>
      <c r="H81" s="18">
        <v>20</v>
      </c>
      <c r="I81" s="18"/>
      <c r="J81" s="18"/>
      <c r="K81" s="19">
        <f t="shared" si="1"/>
        <v>20</v>
      </c>
      <c r="L81" s="29"/>
      <c r="M81" s="29"/>
      <c r="N81" s="29"/>
      <c r="O81" s="29"/>
      <c r="P81" s="29"/>
      <c r="Q81" s="23" t="s">
        <v>179</v>
      </c>
      <c r="R81" s="27"/>
    </row>
    <row r="82" spans="1:18" ht="28.5" customHeight="1">
      <c r="A82" s="157"/>
      <c r="B82" s="21" t="s">
        <v>101</v>
      </c>
      <c r="C82" s="16" t="s">
        <v>142</v>
      </c>
      <c r="D82" s="22" t="s">
        <v>182</v>
      </c>
      <c r="E82" s="23" t="s">
        <v>130</v>
      </c>
      <c r="F82" s="23" t="s">
        <v>131</v>
      </c>
      <c r="G82" s="114"/>
      <c r="H82" s="18"/>
      <c r="I82" s="18">
        <v>48</v>
      </c>
      <c r="J82" s="18"/>
      <c r="K82" s="19">
        <f t="shared" si="1"/>
        <v>48</v>
      </c>
      <c r="L82" s="29"/>
      <c r="M82" s="29"/>
      <c r="N82" s="29"/>
      <c r="O82" s="29"/>
      <c r="P82" s="29"/>
      <c r="Q82" s="23" t="s">
        <v>179</v>
      </c>
      <c r="R82" s="27"/>
    </row>
    <row r="83" spans="1:18" ht="28.5" customHeight="1">
      <c r="A83" s="157"/>
      <c r="B83" s="21" t="s">
        <v>101</v>
      </c>
      <c r="C83" s="16" t="s">
        <v>141</v>
      </c>
      <c r="D83" s="22" t="s">
        <v>183</v>
      </c>
      <c r="E83" s="23" t="s">
        <v>130</v>
      </c>
      <c r="F83" s="23" t="s">
        <v>131</v>
      </c>
      <c r="G83" s="114"/>
      <c r="H83" s="18">
        <v>20</v>
      </c>
      <c r="I83" s="18"/>
      <c r="J83" s="18"/>
      <c r="K83" s="19">
        <f t="shared" si="1"/>
        <v>20</v>
      </c>
      <c r="L83" s="29"/>
      <c r="M83" s="29"/>
      <c r="N83" s="29"/>
      <c r="O83" s="29"/>
      <c r="P83" s="29"/>
      <c r="Q83" s="23" t="s">
        <v>179</v>
      </c>
      <c r="R83" s="27"/>
    </row>
    <row r="84" spans="1:18" ht="28.5" customHeight="1">
      <c r="A84" s="157"/>
      <c r="B84" s="21" t="s">
        <v>101</v>
      </c>
      <c r="C84" s="16" t="s">
        <v>140</v>
      </c>
      <c r="D84" s="22" t="s">
        <v>184</v>
      </c>
      <c r="E84" s="23" t="s">
        <v>130</v>
      </c>
      <c r="F84" s="23" t="s">
        <v>131</v>
      </c>
      <c r="G84" s="114"/>
      <c r="H84" s="18">
        <v>35</v>
      </c>
      <c r="I84" s="18"/>
      <c r="J84" s="18"/>
      <c r="K84" s="19">
        <f t="shared" si="1"/>
        <v>35</v>
      </c>
      <c r="L84" s="29"/>
      <c r="M84" s="29"/>
      <c r="N84" s="29"/>
      <c r="O84" s="29"/>
      <c r="P84" s="29"/>
      <c r="Q84" s="23" t="s">
        <v>179</v>
      </c>
      <c r="R84" s="27"/>
    </row>
    <row r="85" spans="1:18" ht="20.25" customHeight="1">
      <c r="A85" s="157"/>
      <c r="B85" s="21" t="s">
        <v>101</v>
      </c>
      <c r="C85" s="16" t="s">
        <v>145</v>
      </c>
      <c r="D85" s="25" t="s">
        <v>185</v>
      </c>
      <c r="E85" s="23" t="s">
        <v>130</v>
      </c>
      <c r="F85" s="23" t="s">
        <v>131</v>
      </c>
      <c r="G85" s="114">
        <v>30</v>
      </c>
      <c r="H85" s="18"/>
      <c r="I85" s="18"/>
      <c r="J85" s="18"/>
      <c r="K85" s="19">
        <f t="shared" si="1"/>
        <v>30</v>
      </c>
      <c r="L85" s="29"/>
      <c r="M85" s="29"/>
      <c r="N85" s="29"/>
      <c r="O85" s="29"/>
      <c r="P85" s="29"/>
      <c r="Q85" s="23" t="s">
        <v>179</v>
      </c>
      <c r="R85" s="27"/>
    </row>
    <row r="86" spans="1:18" ht="20.25" customHeight="1">
      <c r="A86" s="157"/>
      <c r="B86" s="21" t="s">
        <v>101</v>
      </c>
      <c r="C86" s="16" t="s">
        <v>186</v>
      </c>
      <c r="D86" s="22" t="s">
        <v>187</v>
      </c>
      <c r="E86" s="23" t="s">
        <v>130</v>
      </c>
      <c r="F86" s="23" t="s">
        <v>131</v>
      </c>
      <c r="G86" s="114">
        <v>49.7</v>
      </c>
      <c r="H86" s="18"/>
      <c r="I86" s="18"/>
      <c r="J86" s="18"/>
      <c r="K86" s="19">
        <f t="shared" si="1"/>
        <v>49.7</v>
      </c>
      <c r="L86" s="29"/>
      <c r="M86" s="29"/>
      <c r="N86" s="29"/>
      <c r="O86" s="29"/>
      <c r="P86" s="29"/>
      <c r="Q86" s="23" t="s">
        <v>179</v>
      </c>
      <c r="R86" s="27"/>
    </row>
    <row r="87" spans="1:18" ht="30.75" customHeight="1">
      <c r="A87" s="157"/>
      <c r="B87" s="21" t="s">
        <v>101</v>
      </c>
      <c r="C87" s="16" t="s">
        <v>186</v>
      </c>
      <c r="D87" s="21" t="s">
        <v>188</v>
      </c>
      <c r="E87" s="23" t="s">
        <v>130</v>
      </c>
      <c r="F87" s="23" t="s">
        <v>131</v>
      </c>
      <c r="G87" s="114">
        <v>41</v>
      </c>
      <c r="H87" s="18"/>
      <c r="I87" s="18"/>
      <c r="J87" s="18"/>
      <c r="K87" s="19">
        <f t="shared" si="1"/>
        <v>41</v>
      </c>
      <c r="L87" s="29"/>
      <c r="M87" s="29"/>
      <c r="N87" s="29"/>
      <c r="O87" s="29"/>
      <c r="P87" s="29"/>
      <c r="Q87" s="23" t="s">
        <v>179</v>
      </c>
      <c r="R87" s="27"/>
    </row>
    <row r="88" spans="1:18" ht="20.25" customHeight="1">
      <c r="A88" s="157"/>
      <c r="B88" s="21" t="s">
        <v>101</v>
      </c>
      <c r="C88" s="16" t="s">
        <v>189</v>
      </c>
      <c r="D88" s="21" t="s">
        <v>190</v>
      </c>
      <c r="E88" s="23" t="s">
        <v>130</v>
      </c>
      <c r="F88" s="23" t="s">
        <v>131</v>
      </c>
      <c r="G88" s="120"/>
      <c r="H88" s="18">
        <v>38</v>
      </c>
      <c r="I88" s="18"/>
      <c r="J88" s="18"/>
      <c r="K88" s="19">
        <f t="shared" si="1"/>
        <v>38</v>
      </c>
      <c r="L88" s="29"/>
      <c r="M88" s="29"/>
      <c r="N88" s="29"/>
      <c r="O88" s="29"/>
      <c r="P88" s="29"/>
      <c r="Q88" s="23" t="s">
        <v>179</v>
      </c>
      <c r="R88" s="27"/>
    </row>
    <row r="89" spans="1:18" ht="20.25" customHeight="1">
      <c r="A89" s="157"/>
      <c r="B89" s="21" t="s">
        <v>101</v>
      </c>
      <c r="C89" s="16" t="s">
        <v>191</v>
      </c>
      <c r="D89" s="21" t="s">
        <v>192</v>
      </c>
      <c r="E89" s="23" t="s">
        <v>130</v>
      </c>
      <c r="F89" s="23" t="s">
        <v>131</v>
      </c>
      <c r="G89" s="120">
        <v>38</v>
      </c>
      <c r="H89" s="18"/>
      <c r="I89" s="18"/>
      <c r="J89" s="18"/>
      <c r="K89" s="19">
        <f t="shared" si="1"/>
        <v>38</v>
      </c>
      <c r="L89" s="29"/>
      <c r="M89" s="29"/>
      <c r="N89" s="29"/>
      <c r="O89" s="29"/>
      <c r="P89" s="29"/>
      <c r="Q89" s="23" t="s">
        <v>179</v>
      </c>
      <c r="R89" s="27"/>
    </row>
    <row r="90" spans="1:18" ht="20.25" customHeight="1">
      <c r="A90" s="157"/>
      <c r="B90" s="21" t="s">
        <v>101</v>
      </c>
      <c r="C90" s="16" t="s">
        <v>146</v>
      </c>
      <c r="D90" s="21" t="s">
        <v>193</v>
      </c>
      <c r="E90" s="23" t="s">
        <v>130</v>
      </c>
      <c r="F90" s="23" t="s">
        <v>131</v>
      </c>
      <c r="G90" s="120">
        <v>48</v>
      </c>
      <c r="H90" s="18"/>
      <c r="I90" s="18"/>
      <c r="J90" s="18"/>
      <c r="K90" s="19">
        <f t="shared" si="1"/>
        <v>48</v>
      </c>
      <c r="L90" s="29"/>
      <c r="M90" s="29"/>
      <c r="N90" s="29"/>
      <c r="O90" s="29"/>
      <c r="P90" s="29"/>
      <c r="Q90" s="23" t="s">
        <v>179</v>
      </c>
      <c r="R90" s="27"/>
    </row>
    <row r="91" spans="1:18" ht="18.75" customHeight="1">
      <c r="A91" s="157"/>
      <c r="B91" s="21" t="s">
        <v>101</v>
      </c>
      <c r="C91" s="16" t="s">
        <v>194</v>
      </c>
      <c r="D91" s="21" t="s">
        <v>195</v>
      </c>
      <c r="E91" s="23" t="s">
        <v>130</v>
      </c>
      <c r="F91" s="23" t="s">
        <v>131</v>
      </c>
      <c r="G91" s="120"/>
      <c r="H91" s="18">
        <v>47</v>
      </c>
      <c r="I91" s="18"/>
      <c r="J91" s="18"/>
      <c r="K91" s="19">
        <f t="shared" si="1"/>
        <v>47</v>
      </c>
      <c r="L91" s="29"/>
      <c r="M91" s="29"/>
      <c r="N91" s="29"/>
      <c r="O91" s="29"/>
      <c r="P91" s="29"/>
      <c r="Q91" s="23" t="s">
        <v>179</v>
      </c>
      <c r="R91" s="27"/>
    </row>
    <row r="92" spans="1:18" ht="28.5" customHeight="1">
      <c r="A92" s="157"/>
      <c r="B92" s="21" t="s">
        <v>101</v>
      </c>
      <c r="C92" s="16" t="s">
        <v>148</v>
      </c>
      <c r="D92" s="21" t="s">
        <v>196</v>
      </c>
      <c r="E92" s="23" t="s">
        <v>130</v>
      </c>
      <c r="F92" s="23" t="s">
        <v>131</v>
      </c>
      <c r="G92" s="120">
        <v>49</v>
      </c>
      <c r="H92" s="18"/>
      <c r="I92" s="18"/>
      <c r="J92" s="18"/>
      <c r="K92" s="19">
        <f t="shared" si="1"/>
        <v>49</v>
      </c>
      <c r="L92" s="29"/>
      <c r="M92" s="29"/>
      <c r="N92" s="29"/>
      <c r="O92" s="29"/>
      <c r="P92" s="29"/>
      <c r="Q92" s="23" t="s">
        <v>179</v>
      </c>
      <c r="R92" s="27"/>
    </row>
    <row r="93" spans="1:18" ht="20.25" customHeight="1">
      <c r="A93" s="157"/>
      <c r="B93" s="21" t="s">
        <v>101</v>
      </c>
      <c r="C93" s="16" t="s">
        <v>149</v>
      </c>
      <c r="D93" s="21" t="s">
        <v>197</v>
      </c>
      <c r="E93" s="23" t="s">
        <v>130</v>
      </c>
      <c r="F93" s="23" t="s">
        <v>131</v>
      </c>
      <c r="G93" s="120">
        <v>40</v>
      </c>
      <c r="H93" s="18">
        <v>15</v>
      </c>
      <c r="I93" s="18"/>
      <c r="J93" s="18"/>
      <c r="K93" s="19">
        <f t="shared" si="1"/>
        <v>55</v>
      </c>
      <c r="L93" s="29"/>
      <c r="M93" s="29"/>
      <c r="N93" s="29"/>
      <c r="O93" s="29"/>
      <c r="P93" s="29"/>
      <c r="Q93" s="23" t="s">
        <v>179</v>
      </c>
      <c r="R93" s="27"/>
    </row>
    <row r="94" spans="1:18" ht="20.25" customHeight="1">
      <c r="A94" s="157"/>
      <c r="B94" s="21" t="s">
        <v>101</v>
      </c>
      <c r="C94" s="16" t="s">
        <v>198</v>
      </c>
      <c r="D94" s="21" t="s">
        <v>199</v>
      </c>
      <c r="E94" s="23" t="s">
        <v>130</v>
      </c>
      <c r="F94" s="23" t="s">
        <v>131</v>
      </c>
      <c r="G94" s="120">
        <v>150</v>
      </c>
      <c r="H94" s="18"/>
      <c r="I94" s="18"/>
      <c r="J94" s="18"/>
      <c r="K94" s="19">
        <f t="shared" si="1"/>
        <v>150</v>
      </c>
      <c r="L94" s="29"/>
      <c r="M94" s="29"/>
      <c r="N94" s="29"/>
      <c r="O94" s="29"/>
      <c r="P94" s="29"/>
      <c r="Q94" s="23" t="s">
        <v>179</v>
      </c>
      <c r="R94" s="27"/>
    </row>
    <row r="95" spans="1:18" ht="20.25" customHeight="1">
      <c r="A95" s="157"/>
      <c r="B95" s="21" t="s">
        <v>101</v>
      </c>
      <c r="C95" s="16" t="s">
        <v>150</v>
      </c>
      <c r="D95" s="21" t="s">
        <v>200</v>
      </c>
      <c r="E95" s="23" t="s">
        <v>130</v>
      </c>
      <c r="F95" s="23" t="s">
        <v>131</v>
      </c>
      <c r="G95" s="120">
        <v>8</v>
      </c>
      <c r="H95" s="18"/>
      <c r="I95" s="18"/>
      <c r="J95" s="18"/>
      <c r="K95" s="19">
        <f t="shared" si="1"/>
        <v>8</v>
      </c>
      <c r="L95" s="29"/>
      <c r="M95" s="29"/>
      <c r="N95" s="29"/>
      <c r="O95" s="29"/>
      <c r="P95" s="29"/>
      <c r="Q95" s="23" t="s">
        <v>179</v>
      </c>
      <c r="R95" s="27"/>
    </row>
    <row r="96" spans="1:18" ht="30" customHeight="1">
      <c r="A96" s="157"/>
      <c r="B96" s="21" t="s">
        <v>101</v>
      </c>
      <c r="C96" s="16" t="s">
        <v>153</v>
      </c>
      <c r="D96" s="21" t="s">
        <v>201</v>
      </c>
      <c r="E96" s="23" t="s">
        <v>130</v>
      </c>
      <c r="F96" s="23" t="s">
        <v>131</v>
      </c>
      <c r="G96" s="120"/>
      <c r="H96" s="18"/>
      <c r="I96" s="18">
        <v>96</v>
      </c>
      <c r="J96" s="18"/>
      <c r="K96" s="19">
        <f t="shared" si="1"/>
        <v>96</v>
      </c>
      <c r="L96" s="29"/>
      <c r="M96" s="29"/>
      <c r="N96" s="29"/>
      <c r="O96" s="29"/>
      <c r="P96" s="29"/>
      <c r="Q96" s="23" t="s">
        <v>179</v>
      </c>
      <c r="R96" s="27"/>
    </row>
    <row r="97" spans="1:18" ht="24.75" customHeight="1">
      <c r="A97" s="157"/>
      <c r="B97" s="21" t="s">
        <v>101</v>
      </c>
      <c r="C97" s="16" t="s">
        <v>151</v>
      </c>
      <c r="D97" s="21" t="s">
        <v>202</v>
      </c>
      <c r="E97" s="23" t="s">
        <v>130</v>
      </c>
      <c r="F97" s="23" t="s">
        <v>131</v>
      </c>
      <c r="G97" s="120"/>
      <c r="H97" s="24"/>
      <c r="I97" s="24">
        <v>93</v>
      </c>
      <c r="J97" s="24"/>
      <c r="K97" s="19">
        <f t="shared" si="1"/>
        <v>93</v>
      </c>
      <c r="L97" s="29"/>
      <c r="M97" s="29"/>
      <c r="N97" s="29"/>
      <c r="O97" s="29"/>
      <c r="P97" s="29"/>
      <c r="Q97" s="23" t="s">
        <v>179</v>
      </c>
      <c r="R97" s="27"/>
    </row>
    <row r="98" spans="1:18" ht="20.25" customHeight="1">
      <c r="A98" s="157"/>
      <c r="B98" s="21" t="s">
        <v>101</v>
      </c>
      <c r="C98" s="16" t="s">
        <v>203</v>
      </c>
      <c r="D98" s="21" t="s">
        <v>195</v>
      </c>
      <c r="E98" s="23" t="s">
        <v>130</v>
      </c>
      <c r="F98" s="23" t="s">
        <v>131</v>
      </c>
      <c r="G98" s="120"/>
      <c r="H98" s="24"/>
      <c r="I98" s="24">
        <v>30</v>
      </c>
      <c r="J98" s="24"/>
      <c r="K98" s="19">
        <f t="shared" si="1"/>
        <v>30</v>
      </c>
      <c r="L98" s="29"/>
      <c r="M98" s="29"/>
      <c r="N98" s="29"/>
      <c r="O98" s="29"/>
      <c r="P98" s="29"/>
      <c r="Q98" s="23" t="s">
        <v>179</v>
      </c>
      <c r="R98" s="27"/>
    </row>
    <row r="99" spans="1:18" ht="26.25" customHeight="1">
      <c r="A99" s="157"/>
      <c r="B99" s="21" t="s">
        <v>101</v>
      </c>
      <c r="C99" s="16" t="s">
        <v>204</v>
      </c>
      <c r="D99" s="21" t="s">
        <v>205</v>
      </c>
      <c r="E99" s="23" t="s">
        <v>130</v>
      </c>
      <c r="F99" s="23" t="s">
        <v>131</v>
      </c>
      <c r="G99" s="120">
        <v>45</v>
      </c>
      <c r="H99" s="24"/>
      <c r="I99" s="24"/>
      <c r="J99" s="24"/>
      <c r="K99" s="19">
        <f t="shared" si="1"/>
        <v>45</v>
      </c>
      <c r="L99" s="29"/>
      <c r="M99" s="29"/>
      <c r="N99" s="29"/>
      <c r="O99" s="29"/>
      <c r="P99" s="29"/>
      <c r="Q99" s="23" t="s">
        <v>179</v>
      </c>
      <c r="R99" s="27"/>
    </row>
    <row r="100" spans="1:18" ht="20.25" customHeight="1">
      <c r="A100" s="157"/>
      <c r="B100" s="21" t="s">
        <v>101</v>
      </c>
      <c r="C100" s="16" t="s">
        <v>157</v>
      </c>
      <c r="D100" s="21" t="s">
        <v>206</v>
      </c>
      <c r="E100" s="23" t="s">
        <v>130</v>
      </c>
      <c r="F100" s="23" t="s">
        <v>131</v>
      </c>
      <c r="G100" s="120">
        <v>48.6</v>
      </c>
      <c r="H100" s="24">
        <v>49</v>
      </c>
      <c r="I100" s="24"/>
      <c r="J100" s="24"/>
      <c r="K100" s="19">
        <f t="shared" si="1"/>
        <v>97.6</v>
      </c>
      <c r="L100" s="29"/>
      <c r="M100" s="29"/>
      <c r="N100" s="29"/>
      <c r="O100" s="29"/>
      <c r="P100" s="29"/>
      <c r="Q100" s="23" t="s">
        <v>179</v>
      </c>
      <c r="R100" s="27"/>
    </row>
    <row r="101" spans="1:18" s="3" customFormat="1" ht="30.75" customHeight="1">
      <c r="A101" s="157" t="s">
        <v>127</v>
      </c>
      <c r="B101" s="21" t="s">
        <v>101</v>
      </c>
      <c r="C101" s="16" t="s">
        <v>154</v>
      </c>
      <c r="D101" s="21" t="s">
        <v>207</v>
      </c>
      <c r="E101" s="23" t="s">
        <v>130</v>
      </c>
      <c r="F101" s="23" t="s">
        <v>131</v>
      </c>
      <c r="G101" s="120">
        <v>40</v>
      </c>
      <c r="H101" s="24"/>
      <c r="I101" s="24">
        <v>76</v>
      </c>
      <c r="J101" s="24"/>
      <c r="K101" s="19">
        <f t="shared" si="1"/>
        <v>116</v>
      </c>
      <c r="L101" s="29"/>
      <c r="M101" s="29"/>
      <c r="N101" s="29"/>
      <c r="O101" s="29"/>
      <c r="P101" s="29"/>
      <c r="Q101" s="23" t="s">
        <v>179</v>
      </c>
      <c r="R101" s="27"/>
    </row>
    <row r="102" spans="1:18" s="3" customFormat="1" ht="27" customHeight="1">
      <c r="A102" s="157"/>
      <c r="B102" s="21" t="s">
        <v>101</v>
      </c>
      <c r="C102" s="16" t="s">
        <v>155</v>
      </c>
      <c r="D102" s="21" t="s">
        <v>208</v>
      </c>
      <c r="E102" s="23" t="s">
        <v>130</v>
      </c>
      <c r="F102" s="23" t="s">
        <v>131</v>
      </c>
      <c r="G102" s="120">
        <v>48</v>
      </c>
      <c r="H102" s="24">
        <v>40</v>
      </c>
      <c r="I102" s="24"/>
      <c r="J102" s="24"/>
      <c r="K102" s="19">
        <f t="shared" si="1"/>
        <v>88</v>
      </c>
      <c r="L102" s="29"/>
      <c r="M102" s="29"/>
      <c r="N102" s="29"/>
      <c r="O102" s="29"/>
      <c r="P102" s="29"/>
      <c r="Q102" s="23" t="s">
        <v>179</v>
      </c>
      <c r="R102" s="27"/>
    </row>
    <row r="103" spans="1:18" s="3" customFormat="1" ht="20.25" customHeight="1">
      <c r="A103" s="157"/>
      <c r="B103" s="21" t="s">
        <v>101</v>
      </c>
      <c r="C103" s="16" t="s">
        <v>156</v>
      </c>
      <c r="D103" s="21" t="s">
        <v>209</v>
      </c>
      <c r="E103" s="23" t="s">
        <v>130</v>
      </c>
      <c r="F103" s="23" t="s">
        <v>131</v>
      </c>
      <c r="G103" s="120"/>
      <c r="H103" s="24">
        <v>49</v>
      </c>
      <c r="I103" s="24">
        <v>48</v>
      </c>
      <c r="J103" s="24"/>
      <c r="K103" s="19">
        <f t="shared" si="1"/>
        <v>97</v>
      </c>
      <c r="L103" s="29"/>
      <c r="M103" s="29"/>
      <c r="N103" s="29"/>
      <c r="O103" s="29"/>
      <c r="P103" s="29"/>
      <c r="Q103" s="23" t="s">
        <v>179</v>
      </c>
      <c r="R103" s="27"/>
    </row>
    <row r="104" spans="1:18" s="3" customFormat="1" ht="20.25" customHeight="1">
      <c r="A104" s="157"/>
      <c r="B104" s="21" t="s">
        <v>101</v>
      </c>
      <c r="C104" s="21" t="s">
        <v>158</v>
      </c>
      <c r="D104" s="21" t="s">
        <v>210</v>
      </c>
      <c r="E104" s="23" t="s">
        <v>130</v>
      </c>
      <c r="F104" s="23" t="s">
        <v>131</v>
      </c>
      <c r="G104" s="120">
        <v>35</v>
      </c>
      <c r="H104" s="24"/>
      <c r="I104" s="24"/>
      <c r="J104" s="24"/>
      <c r="K104" s="19">
        <f t="shared" ref="K104:K141" si="2">G104+H104+I104+J104</f>
        <v>35</v>
      </c>
      <c r="L104" s="29"/>
      <c r="M104" s="29"/>
      <c r="N104" s="29"/>
      <c r="O104" s="29"/>
      <c r="P104" s="29"/>
      <c r="Q104" s="23" t="s">
        <v>179</v>
      </c>
      <c r="R104" s="27"/>
    </row>
    <row r="105" spans="1:18" s="3" customFormat="1" ht="20.25" customHeight="1">
      <c r="A105" s="157"/>
      <c r="B105" s="21" t="s">
        <v>101</v>
      </c>
      <c r="C105" s="21" t="s">
        <v>211</v>
      </c>
      <c r="D105" s="21" t="s">
        <v>212</v>
      </c>
      <c r="E105" s="23" t="s">
        <v>130</v>
      </c>
      <c r="F105" s="23" t="s">
        <v>131</v>
      </c>
      <c r="G105" s="120">
        <v>42</v>
      </c>
      <c r="H105" s="24"/>
      <c r="I105" s="24">
        <v>20</v>
      </c>
      <c r="J105" s="24"/>
      <c r="K105" s="19">
        <f t="shared" si="2"/>
        <v>62</v>
      </c>
      <c r="L105" s="29"/>
      <c r="M105" s="29"/>
      <c r="N105" s="29"/>
      <c r="O105" s="29"/>
      <c r="P105" s="29"/>
      <c r="Q105" s="23" t="s">
        <v>179</v>
      </c>
      <c r="R105" s="27"/>
    </row>
    <row r="106" spans="1:18" s="3" customFormat="1" ht="20.25" customHeight="1">
      <c r="A106" s="157"/>
      <c r="B106" s="21" t="s">
        <v>101</v>
      </c>
      <c r="C106" s="21" t="s">
        <v>160</v>
      </c>
      <c r="D106" s="21" t="s">
        <v>213</v>
      </c>
      <c r="E106" s="23" t="s">
        <v>130</v>
      </c>
      <c r="F106" s="23" t="s">
        <v>131</v>
      </c>
      <c r="G106" s="120"/>
      <c r="H106" s="24">
        <v>29</v>
      </c>
      <c r="I106" s="24"/>
      <c r="J106" s="24"/>
      <c r="K106" s="19">
        <f>G106+H106+I106+J106</f>
        <v>29</v>
      </c>
      <c r="L106" s="29"/>
      <c r="M106" s="29"/>
      <c r="N106" s="29"/>
      <c r="O106" s="29"/>
      <c r="P106" s="29"/>
      <c r="Q106" s="23" t="s">
        <v>179</v>
      </c>
      <c r="R106" s="27"/>
    </row>
    <row r="107" spans="1:18" s="3" customFormat="1" ht="20.25" customHeight="1">
      <c r="A107" s="157"/>
      <c r="B107" s="21" t="s">
        <v>101</v>
      </c>
      <c r="C107" s="21" t="s">
        <v>214</v>
      </c>
      <c r="D107" s="21" t="s">
        <v>183</v>
      </c>
      <c r="E107" s="23" t="s">
        <v>130</v>
      </c>
      <c r="F107" s="23" t="s">
        <v>131</v>
      </c>
      <c r="G107" s="120">
        <v>42</v>
      </c>
      <c r="H107" s="24"/>
      <c r="I107" s="24"/>
      <c r="J107" s="24"/>
      <c r="K107" s="19">
        <f t="shared" si="2"/>
        <v>42</v>
      </c>
      <c r="L107" s="29"/>
      <c r="M107" s="29"/>
      <c r="N107" s="29"/>
      <c r="O107" s="29"/>
      <c r="P107" s="29"/>
      <c r="Q107" s="23" t="s">
        <v>179</v>
      </c>
      <c r="R107" s="27"/>
    </row>
    <row r="108" spans="1:18" s="3" customFormat="1" ht="20.25" customHeight="1">
      <c r="A108" s="157"/>
      <c r="B108" s="21" t="s">
        <v>101</v>
      </c>
      <c r="C108" s="21" t="s">
        <v>162</v>
      </c>
      <c r="D108" s="21" t="s">
        <v>215</v>
      </c>
      <c r="E108" s="23" t="s">
        <v>130</v>
      </c>
      <c r="F108" s="23" t="s">
        <v>131</v>
      </c>
      <c r="G108" s="120">
        <v>48</v>
      </c>
      <c r="H108" s="24"/>
      <c r="I108" s="24"/>
      <c r="J108" s="24"/>
      <c r="K108" s="19">
        <f t="shared" si="2"/>
        <v>48</v>
      </c>
      <c r="L108" s="29"/>
      <c r="M108" s="29"/>
      <c r="N108" s="29"/>
      <c r="O108" s="29"/>
      <c r="P108" s="29"/>
      <c r="Q108" s="23" t="s">
        <v>179</v>
      </c>
      <c r="R108" s="27"/>
    </row>
    <row r="109" spans="1:18" s="3" customFormat="1" ht="20.25" customHeight="1">
      <c r="A109" s="157"/>
      <c r="B109" s="21" t="s">
        <v>101</v>
      </c>
      <c r="C109" s="21" t="s">
        <v>216</v>
      </c>
      <c r="D109" s="21" t="s">
        <v>217</v>
      </c>
      <c r="E109" s="23" t="s">
        <v>130</v>
      </c>
      <c r="F109" s="23" t="s">
        <v>131</v>
      </c>
      <c r="G109" s="120"/>
      <c r="H109" s="24"/>
      <c r="I109" s="24">
        <v>5</v>
      </c>
      <c r="J109" s="24"/>
      <c r="K109" s="19">
        <f t="shared" si="2"/>
        <v>5</v>
      </c>
      <c r="L109" s="29"/>
      <c r="M109" s="29"/>
      <c r="N109" s="29"/>
      <c r="O109" s="29"/>
      <c r="P109" s="29"/>
      <c r="Q109" s="23" t="s">
        <v>179</v>
      </c>
      <c r="R109" s="27"/>
    </row>
    <row r="110" spans="1:18" s="3" customFormat="1" ht="20.25" customHeight="1">
      <c r="A110" s="157"/>
      <c r="B110" s="21" t="s">
        <v>101</v>
      </c>
      <c r="C110" s="21" t="s">
        <v>218</v>
      </c>
      <c r="D110" s="21" t="s">
        <v>219</v>
      </c>
      <c r="E110" s="23" t="s">
        <v>130</v>
      </c>
      <c r="F110" s="23" t="s">
        <v>131</v>
      </c>
      <c r="G110" s="120"/>
      <c r="H110" s="24">
        <v>20</v>
      </c>
      <c r="I110" s="24"/>
      <c r="J110" s="24"/>
      <c r="K110" s="19">
        <f>G110+H110+I110+J110</f>
        <v>20</v>
      </c>
      <c r="L110" s="29"/>
      <c r="M110" s="29"/>
      <c r="N110" s="29"/>
      <c r="O110" s="29"/>
      <c r="P110" s="29"/>
      <c r="Q110" s="23" t="s">
        <v>179</v>
      </c>
      <c r="R110" s="27"/>
    </row>
    <row r="111" spans="1:18" ht="20.25" customHeight="1">
      <c r="A111" s="157"/>
      <c r="B111" s="21" t="s">
        <v>101</v>
      </c>
      <c r="C111" s="21" t="s">
        <v>171</v>
      </c>
      <c r="D111" s="21" t="s">
        <v>220</v>
      </c>
      <c r="E111" s="23" t="s">
        <v>130</v>
      </c>
      <c r="F111" s="23" t="s">
        <v>131</v>
      </c>
      <c r="G111" s="120">
        <v>49</v>
      </c>
      <c r="H111" s="24"/>
      <c r="I111" s="24"/>
      <c r="J111" s="24"/>
      <c r="K111" s="19">
        <f t="shared" si="2"/>
        <v>49</v>
      </c>
      <c r="L111" s="29"/>
      <c r="M111" s="29"/>
      <c r="N111" s="29"/>
      <c r="O111" s="29"/>
      <c r="P111" s="29"/>
      <c r="Q111" s="23" t="s">
        <v>179</v>
      </c>
      <c r="R111" s="27"/>
    </row>
    <row r="112" spans="1:18" ht="27" customHeight="1">
      <c r="A112" s="157"/>
      <c r="B112" s="21" t="s">
        <v>101</v>
      </c>
      <c r="C112" s="21" t="s">
        <v>169</v>
      </c>
      <c r="D112" s="21" t="s">
        <v>221</v>
      </c>
      <c r="E112" s="23" t="s">
        <v>130</v>
      </c>
      <c r="F112" s="23" t="s">
        <v>131</v>
      </c>
      <c r="G112" s="120">
        <v>48</v>
      </c>
      <c r="H112" s="24"/>
      <c r="I112" s="24"/>
      <c r="J112" s="24"/>
      <c r="K112" s="19">
        <f t="shared" si="2"/>
        <v>48</v>
      </c>
      <c r="L112" s="29"/>
      <c r="M112" s="29"/>
      <c r="N112" s="29"/>
      <c r="O112" s="29"/>
      <c r="P112" s="29"/>
      <c r="Q112" s="23" t="s">
        <v>179</v>
      </c>
      <c r="R112" s="27"/>
    </row>
    <row r="113" spans="1:18" ht="27" customHeight="1">
      <c r="A113" s="157"/>
      <c r="B113" s="21" t="s">
        <v>101</v>
      </c>
      <c r="C113" s="21" t="s">
        <v>170</v>
      </c>
      <c r="D113" s="21" t="s">
        <v>222</v>
      </c>
      <c r="E113" s="23" t="s">
        <v>130</v>
      </c>
      <c r="F113" s="23" t="s">
        <v>131</v>
      </c>
      <c r="G113" s="120">
        <v>48</v>
      </c>
      <c r="H113" s="24"/>
      <c r="I113" s="24">
        <v>48</v>
      </c>
      <c r="J113" s="24"/>
      <c r="K113" s="19">
        <f t="shared" si="2"/>
        <v>96</v>
      </c>
      <c r="L113" s="29"/>
      <c r="M113" s="29"/>
      <c r="N113" s="29"/>
      <c r="O113" s="29"/>
      <c r="P113" s="29"/>
      <c r="Q113" s="23" t="s">
        <v>179</v>
      </c>
      <c r="R113" s="27"/>
    </row>
    <row r="114" spans="1:18" ht="27" customHeight="1">
      <c r="A114" s="157"/>
      <c r="B114" s="21" t="s">
        <v>101</v>
      </c>
      <c r="C114" s="21" t="s">
        <v>172</v>
      </c>
      <c r="D114" s="21" t="s">
        <v>223</v>
      </c>
      <c r="E114" s="23" t="s">
        <v>130</v>
      </c>
      <c r="F114" s="23" t="s">
        <v>131</v>
      </c>
      <c r="G114" s="120">
        <v>49</v>
      </c>
      <c r="H114" s="24"/>
      <c r="I114" s="24"/>
      <c r="J114" s="24"/>
      <c r="K114" s="19">
        <f t="shared" si="2"/>
        <v>49</v>
      </c>
      <c r="L114" s="29"/>
      <c r="M114" s="29"/>
      <c r="N114" s="29"/>
      <c r="O114" s="29"/>
      <c r="P114" s="29"/>
      <c r="Q114" s="23" t="s">
        <v>179</v>
      </c>
      <c r="R114" s="27"/>
    </row>
    <row r="115" spans="1:18" ht="20.25" customHeight="1">
      <c r="A115" s="157"/>
      <c r="B115" s="21" t="s">
        <v>101</v>
      </c>
      <c r="C115" s="21" t="s">
        <v>165</v>
      </c>
      <c r="D115" s="21" t="s">
        <v>224</v>
      </c>
      <c r="E115" s="23" t="s">
        <v>130</v>
      </c>
      <c r="F115" s="23" t="s">
        <v>131</v>
      </c>
      <c r="G115" s="120"/>
      <c r="H115" s="24"/>
      <c r="I115" s="24">
        <v>73</v>
      </c>
      <c r="J115" s="24"/>
      <c r="K115" s="19">
        <f t="shared" si="2"/>
        <v>73</v>
      </c>
      <c r="L115" s="29"/>
      <c r="M115" s="29"/>
      <c r="N115" s="29"/>
      <c r="O115" s="29"/>
      <c r="P115" s="29"/>
      <c r="Q115" s="23" t="s">
        <v>179</v>
      </c>
      <c r="R115" s="27"/>
    </row>
    <row r="116" spans="1:18" ht="27" customHeight="1">
      <c r="A116" s="157"/>
      <c r="B116" s="21" t="s">
        <v>101</v>
      </c>
      <c r="C116" s="21" t="s">
        <v>168</v>
      </c>
      <c r="D116" s="21" t="s">
        <v>225</v>
      </c>
      <c r="E116" s="23" t="s">
        <v>130</v>
      </c>
      <c r="F116" s="23" t="s">
        <v>131</v>
      </c>
      <c r="G116" s="120">
        <v>48.9</v>
      </c>
      <c r="H116" s="24"/>
      <c r="I116" s="24"/>
      <c r="J116" s="24"/>
      <c r="K116" s="19">
        <f t="shared" si="2"/>
        <v>48.9</v>
      </c>
      <c r="L116" s="29"/>
      <c r="M116" s="29"/>
      <c r="N116" s="29"/>
      <c r="O116" s="29"/>
      <c r="P116" s="29"/>
      <c r="Q116" s="23" t="s">
        <v>179</v>
      </c>
      <c r="R116" s="27"/>
    </row>
    <row r="117" spans="1:18" ht="20.25" customHeight="1">
      <c r="A117" s="157"/>
      <c r="B117" s="21" t="s">
        <v>101</v>
      </c>
      <c r="C117" s="21" t="s">
        <v>164</v>
      </c>
      <c r="D117" s="21" t="s">
        <v>226</v>
      </c>
      <c r="E117" s="23" t="s">
        <v>130</v>
      </c>
      <c r="F117" s="23" t="s">
        <v>131</v>
      </c>
      <c r="G117" s="120"/>
      <c r="H117" s="24">
        <v>46</v>
      </c>
      <c r="I117" s="24"/>
      <c r="J117" s="24"/>
      <c r="K117" s="19">
        <f t="shared" si="2"/>
        <v>46</v>
      </c>
      <c r="L117" s="29"/>
      <c r="M117" s="29"/>
      <c r="N117" s="29"/>
      <c r="O117" s="29"/>
      <c r="P117" s="29"/>
      <c r="Q117" s="23" t="s">
        <v>179</v>
      </c>
      <c r="R117" s="27"/>
    </row>
    <row r="118" spans="1:18" ht="27" customHeight="1">
      <c r="A118" s="157"/>
      <c r="B118" s="21" t="s">
        <v>101</v>
      </c>
      <c r="C118" s="21" t="s">
        <v>167</v>
      </c>
      <c r="D118" s="21" t="s">
        <v>227</v>
      </c>
      <c r="E118" s="23" t="s">
        <v>130</v>
      </c>
      <c r="F118" s="23" t="s">
        <v>131</v>
      </c>
      <c r="G118" s="120">
        <v>49</v>
      </c>
      <c r="H118" s="24"/>
      <c r="I118" s="24"/>
      <c r="J118" s="24"/>
      <c r="K118" s="19">
        <f t="shared" si="2"/>
        <v>49</v>
      </c>
      <c r="L118" s="29"/>
      <c r="M118" s="29"/>
      <c r="N118" s="29"/>
      <c r="O118" s="29"/>
      <c r="P118" s="29"/>
      <c r="Q118" s="23" t="s">
        <v>179</v>
      </c>
      <c r="R118" s="27"/>
    </row>
    <row r="119" spans="1:18" ht="20.25" customHeight="1">
      <c r="A119" s="157"/>
      <c r="B119" s="21" t="s">
        <v>101</v>
      </c>
      <c r="C119" s="21" t="s">
        <v>163</v>
      </c>
      <c r="D119" s="21" t="s">
        <v>221</v>
      </c>
      <c r="E119" s="23" t="s">
        <v>130</v>
      </c>
      <c r="F119" s="23" t="s">
        <v>131</v>
      </c>
      <c r="G119" s="120">
        <v>48</v>
      </c>
      <c r="H119" s="24"/>
      <c r="I119" s="24"/>
      <c r="J119" s="24"/>
      <c r="K119" s="19">
        <f t="shared" si="2"/>
        <v>48</v>
      </c>
      <c r="L119" s="29"/>
      <c r="M119" s="29"/>
      <c r="N119" s="29"/>
      <c r="O119" s="29"/>
      <c r="P119" s="29"/>
      <c r="Q119" s="23" t="s">
        <v>179</v>
      </c>
      <c r="R119" s="27"/>
    </row>
    <row r="120" spans="1:18" ht="20.25" customHeight="1">
      <c r="A120" s="157"/>
      <c r="B120" s="21" t="s">
        <v>101</v>
      </c>
      <c r="C120" s="21" t="s">
        <v>175</v>
      </c>
      <c r="D120" s="21" t="s">
        <v>228</v>
      </c>
      <c r="E120" s="23" t="s">
        <v>130</v>
      </c>
      <c r="F120" s="23" t="s">
        <v>131</v>
      </c>
      <c r="G120" s="120"/>
      <c r="H120" s="24">
        <v>35</v>
      </c>
      <c r="I120" s="24">
        <v>25</v>
      </c>
      <c r="J120" s="24"/>
      <c r="K120" s="19">
        <f t="shared" si="2"/>
        <v>60</v>
      </c>
      <c r="L120" s="29"/>
      <c r="M120" s="29"/>
      <c r="N120" s="29"/>
      <c r="O120" s="29"/>
      <c r="P120" s="29"/>
      <c r="Q120" s="23" t="s">
        <v>179</v>
      </c>
      <c r="R120" s="27"/>
    </row>
    <row r="121" spans="1:18" ht="20.25" customHeight="1">
      <c r="A121" s="157"/>
      <c r="B121" s="21" t="s">
        <v>101</v>
      </c>
      <c r="C121" s="21" t="s">
        <v>173</v>
      </c>
      <c r="D121" s="21" t="s">
        <v>229</v>
      </c>
      <c r="E121" s="23" t="s">
        <v>130</v>
      </c>
      <c r="F121" s="23" t="s">
        <v>131</v>
      </c>
      <c r="G121" s="120">
        <v>48</v>
      </c>
      <c r="H121" s="24"/>
      <c r="I121" s="24"/>
      <c r="J121" s="24"/>
      <c r="K121" s="19">
        <f t="shared" si="2"/>
        <v>48</v>
      </c>
      <c r="L121" s="29"/>
      <c r="M121" s="29"/>
      <c r="N121" s="29"/>
      <c r="O121" s="29"/>
      <c r="P121" s="29"/>
      <c r="Q121" s="23" t="s">
        <v>179</v>
      </c>
      <c r="R121" s="27"/>
    </row>
    <row r="122" spans="1:18" ht="20.25" customHeight="1">
      <c r="A122" s="157"/>
      <c r="B122" s="21" t="s">
        <v>101</v>
      </c>
      <c r="C122" s="21" t="s">
        <v>177</v>
      </c>
      <c r="D122" s="21" t="s">
        <v>230</v>
      </c>
      <c r="E122" s="23" t="s">
        <v>130</v>
      </c>
      <c r="F122" s="23" t="s">
        <v>131</v>
      </c>
      <c r="G122" s="120">
        <v>48</v>
      </c>
      <c r="H122" s="24"/>
      <c r="I122" s="24"/>
      <c r="J122" s="24"/>
      <c r="K122" s="19">
        <f t="shared" si="2"/>
        <v>48</v>
      </c>
      <c r="L122" s="29"/>
      <c r="M122" s="29"/>
      <c r="N122" s="29"/>
      <c r="O122" s="29"/>
      <c r="P122" s="29"/>
      <c r="Q122" s="23" t="s">
        <v>179</v>
      </c>
      <c r="R122" s="27"/>
    </row>
    <row r="123" spans="1:18" ht="30" customHeight="1">
      <c r="A123" s="157"/>
      <c r="B123" s="21" t="s">
        <v>101</v>
      </c>
      <c r="C123" s="21" t="s">
        <v>231</v>
      </c>
      <c r="D123" s="21" t="s">
        <v>230</v>
      </c>
      <c r="E123" s="23" t="s">
        <v>130</v>
      </c>
      <c r="F123" s="23" t="s">
        <v>131</v>
      </c>
      <c r="G123" s="120"/>
      <c r="H123" s="24"/>
      <c r="I123" s="24">
        <v>48</v>
      </c>
      <c r="J123" s="24"/>
      <c r="K123" s="19">
        <f t="shared" si="2"/>
        <v>48</v>
      </c>
      <c r="L123" s="29"/>
      <c r="M123" s="29"/>
      <c r="N123" s="29"/>
      <c r="O123" s="29"/>
      <c r="P123" s="29"/>
      <c r="Q123" s="23" t="s">
        <v>179</v>
      </c>
      <c r="R123" s="27"/>
    </row>
    <row r="124" spans="1:18" ht="20.25" customHeight="1">
      <c r="A124" s="157"/>
      <c r="B124" s="21" t="s">
        <v>101</v>
      </c>
      <c r="C124" s="21" t="s">
        <v>232</v>
      </c>
      <c r="D124" s="21" t="s">
        <v>233</v>
      </c>
      <c r="E124" s="23" t="s">
        <v>130</v>
      </c>
      <c r="F124" s="23" t="s">
        <v>131</v>
      </c>
      <c r="G124" s="120">
        <v>48.4</v>
      </c>
      <c r="H124" s="24"/>
      <c r="I124" s="24"/>
      <c r="J124" s="24"/>
      <c r="K124" s="19">
        <f t="shared" si="2"/>
        <v>48.4</v>
      </c>
      <c r="L124" s="29"/>
      <c r="M124" s="29"/>
      <c r="N124" s="29"/>
      <c r="O124" s="29"/>
      <c r="P124" s="29"/>
      <c r="Q124" s="23" t="s">
        <v>179</v>
      </c>
      <c r="R124" s="27"/>
    </row>
    <row r="125" spans="1:18" ht="20.25" customHeight="1">
      <c r="A125" s="157"/>
      <c r="B125" s="73" t="s">
        <v>543</v>
      </c>
      <c r="C125" s="21" t="s">
        <v>234</v>
      </c>
      <c r="D125" s="21" t="s">
        <v>544</v>
      </c>
      <c r="E125" s="23" t="s">
        <v>130</v>
      </c>
      <c r="F125" s="23" t="s">
        <v>131</v>
      </c>
      <c r="G125" s="120">
        <v>30</v>
      </c>
      <c r="H125" s="23"/>
      <c r="I125" s="91"/>
      <c r="J125" s="91"/>
      <c r="K125" s="19">
        <f t="shared" si="2"/>
        <v>30</v>
      </c>
      <c r="L125" s="29"/>
      <c r="M125" s="29"/>
      <c r="N125" s="29"/>
      <c r="O125" s="29"/>
      <c r="P125" s="29"/>
      <c r="Q125" s="62" t="s">
        <v>546</v>
      </c>
      <c r="R125" s="27"/>
    </row>
    <row r="126" spans="1:18" ht="20.25" customHeight="1">
      <c r="A126" s="157" t="s">
        <v>601</v>
      </c>
      <c r="B126" s="73" t="s">
        <v>543</v>
      </c>
      <c r="C126" s="21" t="s">
        <v>142</v>
      </c>
      <c r="D126" s="21" t="s">
        <v>544</v>
      </c>
      <c r="E126" s="23" t="s">
        <v>130</v>
      </c>
      <c r="F126" s="23" t="s">
        <v>131</v>
      </c>
      <c r="G126" s="120">
        <v>30</v>
      </c>
      <c r="H126" s="23"/>
      <c r="I126" s="91"/>
      <c r="J126" s="91"/>
      <c r="K126" s="19">
        <f t="shared" si="2"/>
        <v>30</v>
      </c>
      <c r="L126" s="29"/>
      <c r="M126" s="29"/>
      <c r="N126" s="29"/>
      <c r="O126" s="29"/>
      <c r="P126" s="29"/>
      <c r="Q126" s="62" t="s">
        <v>546</v>
      </c>
      <c r="R126" s="27"/>
    </row>
    <row r="127" spans="1:18" ht="20.25" customHeight="1">
      <c r="A127" s="157"/>
      <c r="B127" s="73" t="s">
        <v>543</v>
      </c>
      <c r="C127" s="21" t="s">
        <v>214</v>
      </c>
      <c r="D127" s="21" t="s">
        <v>545</v>
      </c>
      <c r="E127" s="23" t="s">
        <v>130</v>
      </c>
      <c r="F127" s="23" t="s">
        <v>131</v>
      </c>
      <c r="G127" s="120">
        <v>26</v>
      </c>
      <c r="H127" s="23"/>
      <c r="I127" s="91"/>
      <c r="J127" s="91"/>
      <c r="K127" s="19">
        <f t="shared" si="2"/>
        <v>26</v>
      </c>
      <c r="L127" s="29"/>
      <c r="M127" s="29"/>
      <c r="N127" s="29"/>
      <c r="O127" s="29"/>
      <c r="P127" s="29"/>
      <c r="Q127" s="62" t="s">
        <v>546</v>
      </c>
      <c r="R127" s="27"/>
    </row>
    <row r="128" spans="1:18" ht="20.25" customHeight="1">
      <c r="A128" s="157"/>
      <c r="B128" s="73" t="s">
        <v>543</v>
      </c>
      <c r="C128" s="21" t="s">
        <v>158</v>
      </c>
      <c r="D128" s="21" t="s">
        <v>544</v>
      </c>
      <c r="E128" s="23" t="s">
        <v>130</v>
      </c>
      <c r="F128" s="23" t="s">
        <v>131</v>
      </c>
      <c r="G128" s="120">
        <v>30</v>
      </c>
      <c r="H128" s="23"/>
      <c r="I128" s="91"/>
      <c r="J128" s="91"/>
      <c r="K128" s="19">
        <f t="shared" si="2"/>
        <v>30</v>
      </c>
      <c r="L128" s="29"/>
      <c r="M128" s="29"/>
      <c r="N128" s="29"/>
      <c r="O128" s="29"/>
      <c r="P128" s="29"/>
      <c r="Q128" s="62" t="s">
        <v>546</v>
      </c>
      <c r="R128" s="27"/>
    </row>
    <row r="129" spans="1:18" ht="20.25" customHeight="1">
      <c r="A129" s="157"/>
      <c r="B129" s="73" t="s">
        <v>543</v>
      </c>
      <c r="C129" s="21" t="s">
        <v>152</v>
      </c>
      <c r="D129" s="21" t="s">
        <v>544</v>
      </c>
      <c r="E129" s="23" t="s">
        <v>130</v>
      </c>
      <c r="F129" s="23" t="s">
        <v>131</v>
      </c>
      <c r="G129" s="120">
        <v>30</v>
      </c>
      <c r="H129" s="23"/>
      <c r="I129" s="91"/>
      <c r="J129" s="91"/>
      <c r="K129" s="19">
        <f t="shared" si="2"/>
        <v>30</v>
      </c>
      <c r="L129" s="29"/>
      <c r="M129" s="29"/>
      <c r="N129" s="29"/>
      <c r="O129" s="29"/>
      <c r="P129" s="29"/>
      <c r="Q129" s="62" t="s">
        <v>546</v>
      </c>
      <c r="R129" s="27"/>
    </row>
    <row r="130" spans="1:18" ht="20.25" customHeight="1">
      <c r="A130" s="157"/>
      <c r="B130" s="73" t="s">
        <v>543</v>
      </c>
      <c r="C130" s="21" t="s">
        <v>153</v>
      </c>
      <c r="D130" s="21" t="s">
        <v>544</v>
      </c>
      <c r="E130" s="23" t="s">
        <v>130</v>
      </c>
      <c r="F130" s="23" t="s">
        <v>131</v>
      </c>
      <c r="G130" s="120">
        <v>30</v>
      </c>
      <c r="H130" s="23"/>
      <c r="I130" s="91"/>
      <c r="J130" s="91"/>
      <c r="K130" s="19">
        <f t="shared" si="2"/>
        <v>30</v>
      </c>
      <c r="L130" s="29"/>
      <c r="M130" s="29"/>
      <c r="N130" s="29"/>
      <c r="O130" s="29"/>
      <c r="P130" s="29"/>
      <c r="Q130" s="62" t="s">
        <v>546</v>
      </c>
      <c r="R130" s="27"/>
    </row>
    <row r="131" spans="1:18" ht="20.25" customHeight="1">
      <c r="A131" s="157"/>
      <c r="B131" s="73" t="s">
        <v>543</v>
      </c>
      <c r="C131" s="21" t="s">
        <v>148</v>
      </c>
      <c r="D131" s="21" t="s">
        <v>544</v>
      </c>
      <c r="E131" s="23" t="s">
        <v>130</v>
      </c>
      <c r="F131" s="23" t="s">
        <v>131</v>
      </c>
      <c r="G131" s="120">
        <v>30</v>
      </c>
      <c r="H131" s="23"/>
      <c r="I131" s="91"/>
      <c r="J131" s="91"/>
      <c r="K131" s="19">
        <f t="shared" si="2"/>
        <v>30</v>
      </c>
      <c r="L131" s="29"/>
      <c r="M131" s="29"/>
      <c r="N131" s="29"/>
      <c r="O131" s="29"/>
      <c r="P131" s="29"/>
      <c r="Q131" s="62" t="s">
        <v>546</v>
      </c>
      <c r="R131" s="27"/>
    </row>
    <row r="132" spans="1:18" ht="20.25" customHeight="1">
      <c r="A132" s="157"/>
      <c r="B132" s="73" t="s">
        <v>543</v>
      </c>
      <c r="C132" s="21" t="s">
        <v>149</v>
      </c>
      <c r="D132" s="21" t="s">
        <v>544</v>
      </c>
      <c r="E132" s="23" t="s">
        <v>130</v>
      </c>
      <c r="F132" s="23" t="s">
        <v>131</v>
      </c>
      <c r="G132" s="120">
        <v>30</v>
      </c>
      <c r="H132" s="23"/>
      <c r="I132" s="91"/>
      <c r="J132" s="91"/>
      <c r="K132" s="19">
        <f t="shared" si="2"/>
        <v>30</v>
      </c>
      <c r="L132" s="29"/>
      <c r="M132" s="29"/>
      <c r="N132" s="29"/>
      <c r="O132" s="29"/>
      <c r="P132" s="29"/>
      <c r="Q132" s="62" t="s">
        <v>546</v>
      </c>
      <c r="R132" s="27"/>
    </row>
    <row r="133" spans="1:18" ht="20.25" customHeight="1">
      <c r="A133" s="157"/>
      <c r="B133" s="73" t="s">
        <v>543</v>
      </c>
      <c r="C133" s="21" t="s">
        <v>235</v>
      </c>
      <c r="D133" s="21" t="s">
        <v>544</v>
      </c>
      <c r="E133" s="23" t="s">
        <v>130</v>
      </c>
      <c r="F133" s="23" t="s">
        <v>131</v>
      </c>
      <c r="G133" s="120">
        <v>30</v>
      </c>
      <c r="H133" s="23"/>
      <c r="I133" s="91"/>
      <c r="J133" s="91"/>
      <c r="K133" s="19">
        <f t="shared" si="2"/>
        <v>30</v>
      </c>
      <c r="L133" s="29"/>
      <c r="M133" s="29"/>
      <c r="N133" s="29"/>
      <c r="O133" s="29"/>
      <c r="P133" s="29"/>
      <c r="Q133" s="62" t="s">
        <v>546</v>
      </c>
      <c r="R133" s="27"/>
    </row>
    <row r="134" spans="1:18" ht="20.25" customHeight="1">
      <c r="A134" s="157"/>
      <c r="B134" s="73" t="s">
        <v>543</v>
      </c>
      <c r="C134" s="21" t="s">
        <v>146</v>
      </c>
      <c r="D134" s="21" t="s">
        <v>544</v>
      </c>
      <c r="E134" s="23" t="s">
        <v>130</v>
      </c>
      <c r="F134" s="23" t="s">
        <v>131</v>
      </c>
      <c r="G134" s="120">
        <v>30</v>
      </c>
      <c r="H134" s="23"/>
      <c r="I134" s="91"/>
      <c r="J134" s="91"/>
      <c r="K134" s="19">
        <f t="shared" si="2"/>
        <v>30</v>
      </c>
      <c r="L134" s="29"/>
      <c r="M134" s="29"/>
      <c r="N134" s="29"/>
      <c r="O134" s="29"/>
      <c r="P134" s="29"/>
      <c r="Q134" s="62" t="s">
        <v>546</v>
      </c>
      <c r="R134" s="27"/>
    </row>
    <row r="135" spans="1:18" ht="20.25" customHeight="1">
      <c r="A135" s="157"/>
      <c r="B135" s="73" t="s">
        <v>543</v>
      </c>
      <c r="C135" s="21" t="s">
        <v>541</v>
      </c>
      <c r="D135" s="21" t="s">
        <v>544</v>
      </c>
      <c r="E135" s="23" t="s">
        <v>130</v>
      </c>
      <c r="F135" s="23" t="s">
        <v>131</v>
      </c>
      <c r="G135" s="120">
        <v>30</v>
      </c>
      <c r="H135" s="23"/>
      <c r="I135" s="91"/>
      <c r="J135" s="91"/>
      <c r="K135" s="19">
        <f t="shared" si="2"/>
        <v>30</v>
      </c>
      <c r="L135" s="29"/>
      <c r="M135" s="29"/>
      <c r="N135" s="29"/>
      <c r="O135" s="29"/>
      <c r="P135" s="29"/>
      <c r="Q135" s="62" t="s">
        <v>546</v>
      </c>
      <c r="R135" s="27"/>
    </row>
    <row r="136" spans="1:18" ht="20.25" customHeight="1">
      <c r="A136" s="157"/>
      <c r="B136" s="73" t="s">
        <v>543</v>
      </c>
      <c r="C136" s="21" t="s">
        <v>236</v>
      </c>
      <c r="D136" s="21" t="s">
        <v>544</v>
      </c>
      <c r="E136" s="23" t="s">
        <v>130</v>
      </c>
      <c r="F136" s="23" t="s">
        <v>131</v>
      </c>
      <c r="G136" s="120">
        <v>30</v>
      </c>
      <c r="H136" s="23"/>
      <c r="I136" s="91"/>
      <c r="J136" s="91"/>
      <c r="K136" s="19">
        <f t="shared" si="2"/>
        <v>30</v>
      </c>
      <c r="L136" s="29"/>
      <c r="M136" s="29"/>
      <c r="N136" s="29"/>
      <c r="O136" s="29"/>
      <c r="P136" s="29"/>
      <c r="Q136" s="62" t="s">
        <v>546</v>
      </c>
      <c r="R136" s="27"/>
    </row>
    <row r="137" spans="1:18" ht="20.25" customHeight="1">
      <c r="A137" s="157"/>
      <c r="B137" s="73" t="s">
        <v>543</v>
      </c>
      <c r="C137" s="21" t="s">
        <v>542</v>
      </c>
      <c r="D137" s="21" t="s">
        <v>544</v>
      </c>
      <c r="E137" s="23" t="s">
        <v>130</v>
      </c>
      <c r="F137" s="23" t="s">
        <v>131</v>
      </c>
      <c r="G137" s="120">
        <v>30</v>
      </c>
      <c r="H137" s="23"/>
      <c r="I137" s="91"/>
      <c r="J137" s="91"/>
      <c r="K137" s="19">
        <f t="shared" si="2"/>
        <v>30</v>
      </c>
      <c r="L137" s="29"/>
      <c r="M137" s="29"/>
      <c r="N137" s="29"/>
      <c r="O137" s="29"/>
      <c r="P137" s="29"/>
      <c r="Q137" s="62" t="s">
        <v>546</v>
      </c>
      <c r="R137" s="27"/>
    </row>
    <row r="138" spans="1:18" ht="20.25" customHeight="1">
      <c r="A138" s="157"/>
      <c r="B138" s="73" t="s">
        <v>543</v>
      </c>
      <c r="C138" s="21" t="s">
        <v>156</v>
      </c>
      <c r="D138" s="21" t="s">
        <v>544</v>
      </c>
      <c r="E138" s="23" t="s">
        <v>130</v>
      </c>
      <c r="F138" s="23" t="s">
        <v>131</v>
      </c>
      <c r="G138" s="120">
        <v>30</v>
      </c>
      <c r="H138" s="23"/>
      <c r="I138" s="91"/>
      <c r="J138" s="91"/>
      <c r="K138" s="19">
        <f t="shared" si="2"/>
        <v>30</v>
      </c>
      <c r="L138" s="29"/>
      <c r="M138" s="29"/>
      <c r="N138" s="29"/>
      <c r="O138" s="29"/>
      <c r="P138" s="29"/>
      <c r="Q138" s="62" t="s">
        <v>546</v>
      </c>
      <c r="R138" s="27"/>
    </row>
    <row r="139" spans="1:18" ht="20.25" customHeight="1">
      <c r="A139" s="157"/>
      <c r="B139" s="73" t="s">
        <v>543</v>
      </c>
      <c r="C139" s="21" t="s">
        <v>157</v>
      </c>
      <c r="D139" s="21" t="s">
        <v>544</v>
      </c>
      <c r="E139" s="23" t="s">
        <v>130</v>
      </c>
      <c r="F139" s="23" t="s">
        <v>131</v>
      </c>
      <c r="G139" s="120">
        <v>30</v>
      </c>
      <c r="H139" s="23"/>
      <c r="I139" s="91"/>
      <c r="J139" s="91"/>
      <c r="K139" s="19">
        <f t="shared" si="2"/>
        <v>30</v>
      </c>
      <c r="L139" s="29"/>
      <c r="M139" s="29"/>
      <c r="N139" s="29"/>
      <c r="O139" s="29"/>
      <c r="P139" s="29"/>
      <c r="Q139" s="62" t="s">
        <v>546</v>
      </c>
      <c r="R139" s="27"/>
    </row>
    <row r="140" spans="1:18" ht="20.25" customHeight="1">
      <c r="A140" s="157"/>
      <c r="B140" s="73" t="s">
        <v>543</v>
      </c>
      <c r="C140" s="21" t="s">
        <v>150</v>
      </c>
      <c r="D140" s="21" t="s">
        <v>544</v>
      </c>
      <c r="E140" s="23" t="s">
        <v>130</v>
      </c>
      <c r="F140" s="23" t="s">
        <v>131</v>
      </c>
      <c r="G140" s="120">
        <v>30</v>
      </c>
      <c r="H140" s="23"/>
      <c r="I140" s="91"/>
      <c r="J140" s="91"/>
      <c r="K140" s="19">
        <f t="shared" si="2"/>
        <v>30</v>
      </c>
      <c r="L140" s="29"/>
      <c r="M140" s="29"/>
      <c r="N140" s="29"/>
      <c r="O140" s="29"/>
      <c r="P140" s="29"/>
      <c r="Q140" s="62" t="s">
        <v>546</v>
      </c>
      <c r="R140" s="27"/>
    </row>
    <row r="141" spans="1:18" ht="20.25" customHeight="1">
      <c r="A141" s="157"/>
      <c r="B141" s="73" t="s">
        <v>543</v>
      </c>
      <c r="C141" s="21" t="s">
        <v>167</v>
      </c>
      <c r="D141" s="21" t="s">
        <v>544</v>
      </c>
      <c r="E141" s="23" t="s">
        <v>130</v>
      </c>
      <c r="F141" s="23" t="s">
        <v>131</v>
      </c>
      <c r="G141" s="120">
        <v>20</v>
      </c>
      <c r="H141" s="23"/>
      <c r="I141" s="91"/>
      <c r="J141" s="91"/>
      <c r="K141" s="19">
        <f t="shared" si="2"/>
        <v>20</v>
      </c>
      <c r="L141" s="29"/>
      <c r="M141" s="29"/>
      <c r="N141" s="29"/>
      <c r="O141" s="29"/>
      <c r="P141" s="29"/>
      <c r="Q141" s="62" t="s">
        <v>546</v>
      </c>
      <c r="R141" s="27"/>
    </row>
    <row r="142" spans="1:18" ht="26.25" customHeight="1">
      <c r="A142" s="10"/>
      <c r="B142" s="158" t="s">
        <v>102</v>
      </c>
      <c r="C142" s="158"/>
      <c r="D142" s="158"/>
      <c r="E142" s="158"/>
      <c r="F142" s="158"/>
      <c r="G142" s="108">
        <f>SUM(G6:G141)</f>
        <v>6787.8099999999986</v>
      </c>
      <c r="H142" s="34">
        <f>SUM(H6:H141)</f>
        <v>2294</v>
      </c>
      <c r="I142" s="34">
        <f>SUM(I6:I141)</f>
        <v>1069.5</v>
      </c>
      <c r="J142" s="34">
        <f>SUM(J6:J141)</f>
        <v>868.25</v>
      </c>
      <c r="K142" s="34">
        <f>SUM(K6:K141)</f>
        <v>11019.560000000001</v>
      </c>
      <c r="L142" s="42"/>
      <c r="M142" s="42"/>
      <c r="N142" s="42"/>
      <c r="O142" s="42"/>
      <c r="P142" s="42"/>
      <c r="Q142" s="36"/>
      <c r="R142" s="42"/>
    </row>
    <row r="143" spans="1:18" ht="105.75" customHeight="1">
      <c r="A143" s="157" t="s">
        <v>103</v>
      </c>
      <c r="B143" s="15" t="s">
        <v>104</v>
      </c>
      <c r="C143" s="16" t="s">
        <v>237</v>
      </c>
      <c r="D143" s="16" t="s">
        <v>238</v>
      </c>
      <c r="E143" s="17" t="s">
        <v>130</v>
      </c>
      <c r="F143" s="17" t="s">
        <v>131</v>
      </c>
      <c r="G143" s="114">
        <v>660</v>
      </c>
      <c r="H143" s="19"/>
      <c r="I143" s="68"/>
      <c r="J143" s="19"/>
      <c r="K143" s="19">
        <f>G143+H143+I143+J143</f>
        <v>660</v>
      </c>
      <c r="L143" s="27"/>
      <c r="M143" s="27"/>
      <c r="N143" s="27"/>
      <c r="O143" s="27"/>
      <c r="P143" s="27"/>
      <c r="Q143" s="76" t="s">
        <v>415</v>
      </c>
      <c r="R143" s="27"/>
    </row>
    <row r="144" spans="1:18" ht="26.25" customHeight="1">
      <c r="A144" s="157"/>
      <c r="B144" s="21" t="s">
        <v>604</v>
      </c>
      <c r="C144" s="21" t="s">
        <v>161</v>
      </c>
      <c r="D144" s="21" t="s">
        <v>603</v>
      </c>
      <c r="E144" s="23" t="s">
        <v>130</v>
      </c>
      <c r="F144" s="68" t="s">
        <v>239</v>
      </c>
      <c r="G144" s="120"/>
      <c r="H144" s="23">
        <v>100</v>
      </c>
      <c r="I144" s="91">
        <v>500</v>
      </c>
      <c r="J144" s="91"/>
      <c r="K144" s="19">
        <f>G144+H144+I144+J144</f>
        <v>600</v>
      </c>
      <c r="L144" s="29"/>
      <c r="M144" s="29"/>
      <c r="N144" s="29"/>
      <c r="O144" s="29"/>
      <c r="P144" s="29"/>
      <c r="Q144" s="23" t="s">
        <v>608</v>
      </c>
      <c r="R144" s="27"/>
    </row>
    <row r="145" spans="1:18" ht="26.25" customHeight="1">
      <c r="A145" s="157"/>
      <c r="B145" s="21" t="s">
        <v>604</v>
      </c>
      <c r="C145" s="21" t="s">
        <v>211</v>
      </c>
      <c r="D145" s="21" t="s">
        <v>603</v>
      </c>
      <c r="E145" s="23" t="s">
        <v>130</v>
      </c>
      <c r="F145" s="68" t="s">
        <v>239</v>
      </c>
      <c r="G145" s="120">
        <v>450</v>
      </c>
      <c r="H145" s="23">
        <v>250</v>
      </c>
      <c r="I145" s="91"/>
      <c r="J145" s="91"/>
      <c r="K145" s="19">
        <f>G145+H145+I145+J145</f>
        <v>700</v>
      </c>
      <c r="L145" s="29"/>
      <c r="M145" s="29"/>
      <c r="N145" s="29"/>
      <c r="O145" s="29"/>
      <c r="P145" s="29"/>
      <c r="Q145" s="23" t="s">
        <v>408</v>
      </c>
      <c r="R145" s="27"/>
    </row>
    <row r="146" spans="1:18" ht="26.25" customHeight="1">
      <c r="A146" s="157"/>
      <c r="B146" s="21" t="s">
        <v>604</v>
      </c>
      <c r="C146" s="16" t="s">
        <v>605</v>
      </c>
      <c r="D146" s="21" t="s">
        <v>603</v>
      </c>
      <c r="E146" s="23" t="s">
        <v>130</v>
      </c>
      <c r="F146" s="68" t="s">
        <v>239</v>
      </c>
      <c r="G146" s="114"/>
      <c r="H146" s="19"/>
      <c r="I146" s="68">
        <v>600</v>
      </c>
      <c r="J146" s="19"/>
      <c r="K146" s="19">
        <f>G146+H146+I146+J146</f>
        <v>600</v>
      </c>
      <c r="L146" s="27"/>
      <c r="M146" s="27"/>
      <c r="N146" s="27"/>
      <c r="O146" s="27"/>
      <c r="P146" s="27"/>
      <c r="Q146" s="17" t="s">
        <v>607</v>
      </c>
      <c r="R146" s="27"/>
    </row>
    <row r="147" spans="1:18" ht="26.25" customHeight="1">
      <c r="A147" s="157"/>
      <c r="B147" s="21" t="s">
        <v>604</v>
      </c>
      <c r="C147" s="16" t="s">
        <v>606</v>
      </c>
      <c r="D147" s="21" t="s">
        <v>603</v>
      </c>
      <c r="E147" s="23" t="s">
        <v>130</v>
      </c>
      <c r="F147" s="68" t="s">
        <v>239</v>
      </c>
      <c r="G147" s="114"/>
      <c r="H147" s="19"/>
      <c r="I147" s="68">
        <v>700</v>
      </c>
      <c r="J147" s="19"/>
      <c r="K147" s="19">
        <f>G147+H147+I147+J147</f>
        <v>700</v>
      </c>
      <c r="L147" s="27"/>
      <c r="M147" s="27"/>
      <c r="N147" s="27"/>
      <c r="O147" s="27"/>
      <c r="P147" s="27"/>
      <c r="Q147" s="23" t="s">
        <v>408</v>
      </c>
      <c r="R147" s="27"/>
    </row>
    <row r="148" spans="1:18" ht="21.75" customHeight="1">
      <c r="A148" s="157"/>
      <c r="B148" s="101" t="s">
        <v>582</v>
      </c>
      <c r="C148" s="35" t="s">
        <v>160</v>
      </c>
      <c r="D148" s="96" t="s">
        <v>416</v>
      </c>
      <c r="E148" s="17" t="s">
        <v>130</v>
      </c>
      <c r="F148" s="110" t="s">
        <v>239</v>
      </c>
      <c r="G148" s="123"/>
      <c r="H148" s="136"/>
      <c r="I148" s="18">
        <v>140</v>
      </c>
      <c r="J148" s="136"/>
      <c r="K148" s="19">
        <f t="shared" ref="K148:K198" si="3">G148+H148+I148+J148</f>
        <v>140</v>
      </c>
      <c r="L148" s="71"/>
      <c r="M148" s="71"/>
      <c r="N148" s="71"/>
      <c r="O148" s="71"/>
      <c r="P148" s="71"/>
      <c r="Q148" s="68" t="s">
        <v>408</v>
      </c>
      <c r="R148" s="27"/>
    </row>
    <row r="149" spans="1:18" ht="21.75" customHeight="1">
      <c r="A149" s="157"/>
      <c r="B149" s="101" t="s">
        <v>582</v>
      </c>
      <c r="C149" s="35" t="s">
        <v>214</v>
      </c>
      <c r="D149" s="96" t="s">
        <v>609</v>
      </c>
      <c r="E149" s="17" t="s">
        <v>130</v>
      </c>
      <c r="F149" s="110" t="s">
        <v>239</v>
      </c>
      <c r="G149" s="123"/>
      <c r="H149" s="136"/>
      <c r="I149" s="18">
        <v>220</v>
      </c>
      <c r="J149" s="136"/>
      <c r="K149" s="19">
        <f t="shared" si="3"/>
        <v>220</v>
      </c>
      <c r="L149" s="71"/>
      <c r="M149" s="71"/>
      <c r="N149" s="71"/>
      <c r="O149" s="71"/>
      <c r="P149" s="71"/>
      <c r="Q149" s="68" t="s">
        <v>408</v>
      </c>
      <c r="R149" s="27"/>
    </row>
    <row r="150" spans="1:18" ht="21.75" customHeight="1">
      <c r="A150" s="157"/>
      <c r="B150" s="101" t="s">
        <v>582</v>
      </c>
      <c r="C150" s="35" t="s">
        <v>292</v>
      </c>
      <c r="D150" s="96" t="s">
        <v>416</v>
      </c>
      <c r="E150" s="17" t="s">
        <v>130</v>
      </c>
      <c r="F150" s="110" t="s">
        <v>239</v>
      </c>
      <c r="G150" s="124"/>
      <c r="H150" s="136"/>
      <c r="I150" s="18">
        <v>140</v>
      </c>
      <c r="J150" s="136"/>
      <c r="K150" s="19">
        <f t="shared" si="3"/>
        <v>140</v>
      </c>
      <c r="L150" s="71"/>
      <c r="M150" s="71"/>
      <c r="N150" s="71"/>
      <c r="O150" s="71"/>
      <c r="P150" s="71"/>
      <c r="Q150" s="68" t="s">
        <v>408</v>
      </c>
      <c r="R150" s="27"/>
    </row>
    <row r="151" spans="1:18" ht="21.75" customHeight="1">
      <c r="A151" s="157"/>
      <c r="B151" s="101" t="s">
        <v>582</v>
      </c>
      <c r="C151" s="35" t="s">
        <v>159</v>
      </c>
      <c r="D151" s="96" t="s">
        <v>416</v>
      </c>
      <c r="E151" s="17" t="s">
        <v>130</v>
      </c>
      <c r="F151" s="110" t="s">
        <v>239</v>
      </c>
      <c r="G151" s="123"/>
      <c r="H151" s="136"/>
      <c r="I151" s="18">
        <v>140</v>
      </c>
      <c r="J151" s="136"/>
      <c r="K151" s="19">
        <f t="shared" si="3"/>
        <v>140</v>
      </c>
      <c r="L151" s="71"/>
      <c r="M151" s="71"/>
      <c r="N151" s="71"/>
      <c r="O151" s="71"/>
      <c r="P151" s="71"/>
      <c r="Q151" s="68" t="s">
        <v>408</v>
      </c>
      <c r="R151" s="27"/>
    </row>
    <row r="152" spans="1:18" ht="21.75" customHeight="1">
      <c r="A152" s="157"/>
      <c r="B152" s="101" t="s">
        <v>582</v>
      </c>
      <c r="C152" s="35" t="s">
        <v>161</v>
      </c>
      <c r="D152" s="96" t="s">
        <v>609</v>
      </c>
      <c r="E152" s="17" t="s">
        <v>130</v>
      </c>
      <c r="F152" s="110" t="s">
        <v>239</v>
      </c>
      <c r="G152" s="123"/>
      <c r="H152" s="136"/>
      <c r="I152" s="18">
        <v>220</v>
      </c>
      <c r="J152" s="136"/>
      <c r="K152" s="19">
        <f t="shared" si="3"/>
        <v>220</v>
      </c>
      <c r="L152" s="71"/>
      <c r="M152" s="71"/>
      <c r="N152" s="71"/>
      <c r="O152" s="71"/>
      <c r="P152" s="71"/>
      <c r="Q152" s="68" t="s">
        <v>408</v>
      </c>
      <c r="R152" s="27"/>
    </row>
    <row r="153" spans="1:18" ht="20.25" customHeight="1">
      <c r="A153" s="157"/>
      <c r="B153" s="35" t="s">
        <v>105</v>
      </c>
      <c r="C153" s="39" t="s">
        <v>240</v>
      </c>
      <c r="D153" s="35" t="s">
        <v>241</v>
      </c>
      <c r="E153" s="17" t="s">
        <v>130</v>
      </c>
      <c r="F153" s="37" t="s">
        <v>239</v>
      </c>
      <c r="G153" s="122">
        <v>336.8</v>
      </c>
      <c r="H153" s="28">
        <v>990.35</v>
      </c>
      <c r="I153" s="28">
        <v>1483.1</v>
      </c>
      <c r="J153" s="40"/>
      <c r="K153" s="19">
        <f t="shared" si="3"/>
        <v>2810.25</v>
      </c>
      <c r="L153" s="40"/>
      <c r="M153" s="40"/>
      <c r="N153" s="40"/>
      <c r="O153" s="40"/>
      <c r="P153" s="40"/>
      <c r="Q153" s="36" t="s">
        <v>242</v>
      </c>
      <c r="R153" s="42"/>
    </row>
    <row r="154" spans="1:18" ht="20.25" customHeight="1">
      <c r="A154" s="157"/>
      <c r="B154" s="35" t="s">
        <v>106</v>
      </c>
      <c r="C154" s="35" t="s">
        <v>128</v>
      </c>
      <c r="D154" s="35" t="s">
        <v>243</v>
      </c>
      <c r="E154" s="17" t="s">
        <v>130</v>
      </c>
      <c r="F154" s="37" t="s">
        <v>239</v>
      </c>
      <c r="G154" s="122">
        <v>120</v>
      </c>
      <c r="H154" s="40"/>
      <c r="I154" s="40"/>
      <c r="J154" s="43">
        <v>196</v>
      </c>
      <c r="K154" s="19">
        <f t="shared" si="3"/>
        <v>316</v>
      </c>
      <c r="L154" s="40"/>
      <c r="M154" s="40"/>
      <c r="N154" s="40"/>
      <c r="O154" s="40"/>
      <c r="P154" s="40"/>
      <c r="Q154" s="36" t="s">
        <v>242</v>
      </c>
      <c r="R154" s="42"/>
    </row>
    <row r="155" spans="1:18" ht="27.75" customHeight="1">
      <c r="A155" s="157"/>
      <c r="B155" s="35" t="s">
        <v>107</v>
      </c>
      <c r="C155" s="35" t="s">
        <v>128</v>
      </c>
      <c r="D155" s="35" t="s">
        <v>244</v>
      </c>
      <c r="E155" s="17" t="s">
        <v>130</v>
      </c>
      <c r="F155" s="37" t="s">
        <v>245</v>
      </c>
      <c r="G155" s="122"/>
      <c r="H155" s="40"/>
      <c r="I155" s="43">
        <v>591.35</v>
      </c>
      <c r="J155" s="43"/>
      <c r="K155" s="19">
        <f t="shared" si="3"/>
        <v>591.35</v>
      </c>
      <c r="L155" s="40"/>
      <c r="M155" s="40"/>
      <c r="N155" s="40"/>
      <c r="O155" s="40"/>
      <c r="P155" s="40"/>
      <c r="Q155" s="36" t="s">
        <v>246</v>
      </c>
      <c r="R155" s="42"/>
    </row>
    <row r="156" spans="1:18" ht="33.75" customHeight="1">
      <c r="A156" s="157"/>
      <c r="B156" s="35" t="s">
        <v>108</v>
      </c>
      <c r="C156" s="35" t="s">
        <v>135</v>
      </c>
      <c r="D156" s="44" t="s">
        <v>247</v>
      </c>
      <c r="E156" s="17" t="s">
        <v>130</v>
      </c>
      <c r="F156" s="37" t="s">
        <v>239</v>
      </c>
      <c r="G156" s="123">
        <v>50</v>
      </c>
      <c r="H156" s="40"/>
      <c r="I156" s="40"/>
      <c r="J156" s="40"/>
      <c r="K156" s="19">
        <f t="shared" si="3"/>
        <v>50</v>
      </c>
      <c r="L156" s="40"/>
      <c r="M156" s="40"/>
      <c r="N156" s="40"/>
      <c r="O156" s="40"/>
      <c r="P156" s="40"/>
      <c r="Q156" s="36" t="s">
        <v>248</v>
      </c>
      <c r="R156" s="42"/>
    </row>
    <row r="157" spans="1:18" ht="33" customHeight="1">
      <c r="A157" s="157"/>
      <c r="B157" s="35" t="s">
        <v>108</v>
      </c>
      <c r="C157" s="35" t="s">
        <v>137</v>
      </c>
      <c r="D157" s="44" t="s">
        <v>249</v>
      </c>
      <c r="E157" s="17" t="s">
        <v>130</v>
      </c>
      <c r="F157" s="37" t="s">
        <v>239</v>
      </c>
      <c r="G157" s="123">
        <v>40</v>
      </c>
      <c r="H157" s="40"/>
      <c r="I157" s="40"/>
      <c r="J157" s="40"/>
      <c r="K157" s="19">
        <f t="shared" si="3"/>
        <v>40</v>
      </c>
      <c r="L157" s="40"/>
      <c r="M157" s="40"/>
      <c r="N157" s="40"/>
      <c r="O157" s="40"/>
      <c r="P157" s="40"/>
      <c r="Q157" s="36" t="s">
        <v>248</v>
      </c>
      <c r="R157" s="42"/>
    </row>
    <row r="158" spans="1:18" ht="30" customHeight="1">
      <c r="A158" s="157"/>
      <c r="B158" s="35" t="s">
        <v>108</v>
      </c>
      <c r="C158" s="35" t="s">
        <v>138</v>
      </c>
      <c r="D158" s="44" t="s">
        <v>250</v>
      </c>
      <c r="E158" s="17" t="s">
        <v>130</v>
      </c>
      <c r="F158" s="37" t="s">
        <v>239</v>
      </c>
      <c r="G158" s="123">
        <v>80</v>
      </c>
      <c r="H158" s="40"/>
      <c r="I158" s="40"/>
      <c r="J158" s="40"/>
      <c r="K158" s="19">
        <f t="shared" si="3"/>
        <v>80</v>
      </c>
      <c r="L158" s="40"/>
      <c r="M158" s="40"/>
      <c r="N158" s="40"/>
      <c r="O158" s="40"/>
      <c r="P158" s="40"/>
      <c r="Q158" s="36" t="s">
        <v>248</v>
      </c>
      <c r="R158" s="42"/>
    </row>
    <row r="159" spans="1:18" ht="33" customHeight="1">
      <c r="A159" s="157"/>
      <c r="B159" s="35" t="s">
        <v>108</v>
      </c>
      <c r="C159" s="35" t="s">
        <v>139</v>
      </c>
      <c r="D159" s="44" t="s">
        <v>251</v>
      </c>
      <c r="E159" s="36" t="s">
        <v>130</v>
      </c>
      <c r="F159" s="37" t="s">
        <v>239</v>
      </c>
      <c r="G159" s="123">
        <v>150</v>
      </c>
      <c r="H159" s="40"/>
      <c r="I159" s="40"/>
      <c r="J159" s="40"/>
      <c r="K159" s="19">
        <f t="shared" si="3"/>
        <v>150</v>
      </c>
      <c r="L159" s="40"/>
      <c r="M159" s="40"/>
      <c r="N159" s="40"/>
      <c r="O159" s="40"/>
      <c r="P159" s="40"/>
      <c r="Q159" s="36" t="s">
        <v>248</v>
      </c>
      <c r="R159" s="42"/>
    </row>
    <row r="160" spans="1:18" ht="33" customHeight="1">
      <c r="A160" s="157"/>
      <c r="B160" s="35" t="s">
        <v>108</v>
      </c>
      <c r="C160" s="35" t="s">
        <v>140</v>
      </c>
      <c r="D160" s="44" t="s">
        <v>252</v>
      </c>
      <c r="E160" s="36" t="s">
        <v>130</v>
      </c>
      <c r="F160" s="37" t="s">
        <v>239</v>
      </c>
      <c r="G160" s="123">
        <v>80</v>
      </c>
      <c r="H160" s="40"/>
      <c r="I160" s="40"/>
      <c r="J160" s="40"/>
      <c r="K160" s="19">
        <f t="shared" si="3"/>
        <v>80</v>
      </c>
      <c r="L160" s="40"/>
      <c r="M160" s="40"/>
      <c r="N160" s="40"/>
      <c r="O160" s="40"/>
      <c r="P160" s="40"/>
      <c r="Q160" s="36" t="s">
        <v>248</v>
      </c>
      <c r="R160" s="42"/>
    </row>
    <row r="161" spans="1:18" ht="32.25" customHeight="1">
      <c r="A161" s="157"/>
      <c r="B161" s="35" t="s">
        <v>108</v>
      </c>
      <c r="C161" s="35" t="s">
        <v>141</v>
      </c>
      <c r="D161" s="44" t="s">
        <v>253</v>
      </c>
      <c r="E161" s="36" t="s">
        <v>130</v>
      </c>
      <c r="F161" s="37" t="s">
        <v>239</v>
      </c>
      <c r="G161" s="123">
        <v>90</v>
      </c>
      <c r="H161" s="40"/>
      <c r="I161" s="40"/>
      <c r="J161" s="40"/>
      <c r="K161" s="19">
        <f t="shared" si="3"/>
        <v>90</v>
      </c>
      <c r="L161" s="40"/>
      <c r="M161" s="40"/>
      <c r="N161" s="40"/>
      <c r="O161" s="40"/>
      <c r="P161" s="40"/>
      <c r="Q161" s="36" t="s">
        <v>248</v>
      </c>
      <c r="R161" s="42"/>
    </row>
    <row r="162" spans="1:18" ht="30.75" customHeight="1">
      <c r="A162" s="157"/>
      <c r="B162" s="35" t="s">
        <v>108</v>
      </c>
      <c r="C162" s="35" t="s">
        <v>142</v>
      </c>
      <c r="D162" s="44" t="s">
        <v>254</v>
      </c>
      <c r="E162" s="36" t="s">
        <v>130</v>
      </c>
      <c r="F162" s="37" t="s">
        <v>239</v>
      </c>
      <c r="G162" s="123">
        <v>100</v>
      </c>
      <c r="H162" s="40"/>
      <c r="I162" s="40"/>
      <c r="J162" s="40"/>
      <c r="K162" s="19">
        <f t="shared" si="3"/>
        <v>100</v>
      </c>
      <c r="L162" s="40"/>
      <c r="M162" s="40"/>
      <c r="N162" s="40"/>
      <c r="O162" s="40"/>
      <c r="P162" s="40"/>
      <c r="Q162" s="36" t="s">
        <v>248</v>
      </c>
      <c r="R162" s="42"/>
    </row>
    <row r="163" spans="1:18" ht="32.25" customHeight="1">
      <c r="A163" s="157"/>
      <c r="B163" s="35" t="s">
        <v>108</v>
      </c>
      <c r="C163" s="35" t="s">
        <v>143</v>
      </c>
      <c r="D163" s="44" t="s">
        <v>255</v>
      </c>
      <c r="E163" s="36" t="s">
        <v>130</v>
      </c>
      <c r="F163" s="37" t="s">
        <v>239</v>
      </c>
      <c r="G163" s="123">
        <v>100</v>
      </c>
      <c r="H163" s="40"/>
      <c r="I163" s="40"/>
      <c r="J163" s="40"/>
      <c r="K163" s="19">
        <f t="shared" si="3"/>
        <v>100</v>
      </c>
      <c r="L163" s="40"/>
      <c r="M163" s="40"/>
      <c r="N163" s="40"/>
      <c r="O163" s="40"/>
      <c r="P163" s="40"/>
      <c r="Q163" s="36" t="s">
        <v>248</v>
      </c>
      <c r="R163" s="42"/>
    </row>
    <row r="164" spans="1:18" ht="45.75" customHeight="1">
      <c r="A164" s="157"/>
      <c r="B164" s="35" t="s">
        <v>108</v>
      </c>
      <c r="C164" s="35" t="s">
        <v>144</v>
      </c>
      <c r="D164" s="44" t="s">
        <v>256</v>
      </c>
      <c r="E164" s="36" t="s">
        <v>130</v>
      </c>
      <c r="F164" s="37" t="s">
        <v>239</v>
      </c>
      <c r="G164" s="123">
        <v>80</v>
      </c>
      <c r="H164" s="40"/>
      <c r="I164" s="40"/>
      <c r="J164" s="40"/>
      <c r="K164" s="19">
        <f t="shared" si="3"/>
        <v>80</v>
      </c>
      <c r="L164" s="40"/>
      <c r="M164" s="40"/>
      <c r="N164" s="40"/>
      <c r="O164" s="40"/>
      <c r="P164" s="40"/>
      <c r="Q164" s="36" t="s">
        <v>248</v>
      </c>
      <c r="R164" s="42"/>
    </row>
    <row r="165" spans="1:18" ht="59.25" customHeight="1">
      <c r="A165" s="157"/>
      <c r="B165" s="35" t="s">
        <v>108</v>
      </c>
      <c r="C165" s="35" t="s">
        <v>145</v>
      </c>
      <c r="D165" s="44" t="s">
        <v>257</v>
      </c>
      <c r="E165" s="36" t="s">
        <v>130</v>
      </c>
      <c r="F165" s="37" t="s">
        <v>239</v>
      </c>
      <c r="G165" s="123">
        <v>200</v>
      </c>
      <c r="H165" s="40"/>
      <c r="I165" s="40"/>
      <c r="J165" s="40"/>
      <c r="K165" s="19">
        <f t="shared" si="3"/>
        <v>200</v>
      </c>
      <c r="L165" s="40"/>
      <c r="M165" s="40"/>
      <c r="N165" s="40"/>
      <c r="O165" s="40"/>
      <c r="P165" s="40"/>
      <c r="Q165" s="36" t="s">
        <v>248</v>
      </c>
      <c r="R165" s="42"/>
    </row>
    <row r="166" spans="1:18" ht="48" customHeight="1">
      <c r="A166" s="157"/>
      <c r="B166" s="35" t="s">
        <v>108</v>
      </c>
      <c r="C166" s="35" t="s">
        <v>146</v>
      </c>
      <c r="D166" s="44" t="s">
        <v>258</v>
      </c>
      <c r="E166" s="36" t="s">
        <v>130</v>
      </c>
      <c r="F166" s="37" t="s">
        <v>239</v>
      </c>
      <c r="G166" s="123">
        <v>100</v>
      </c>
      <c r="H166" s="40"/>
      <c r="I166" s="40"/>
      <c r="J166" s="40"/>
      <c r="K166" s="19">
        <f t="shared" si="3"/>
        <v>100</v>
      </c>
      <c r="L166" s="40"/>
      <c r="M166" s="40"/>
      <c r="N166" s="40"/>
      <c r="O166" s="40"/>
      <c r="P166" s="40"/>
      <c r="Q166" s="36" t="s">
        <v>248</v>
      </c>
      <c r="R166" s="42"/>
    </row>
    <row r="167" spans="1:18" ht="47.25" customHeight="1">
      <c r="A167" s="157"/>
      <c r="B167" s="35" t="s">
        <v>108</v>
      </c>
      <c r="C167" s="35" t="s">
        <v>147</v>
      </c>
      <c r="D167" s="44" t="s">
        <v>259</v>
      </c>
      <c r="E167" s="36" t="s">
        <v>130</v>
      </c>
      <c r="F167" s="37" t="s">
        <v>239</v>
      </c>
      <c r="G167" s="124">
        <v>160</v>
      </c>
      <c r="H167" s="40"/>
      <c r="I167" s="40"/>
      <c r="J167" s="40"/>
      <c r="K167" s="19">
        <f t="shared" si="3"/>
        <v>160</v>
      </c>
      <c r="L167" s="40"/>
      <c r="M167" s="40"/>
      <c r="N167" s="40"/>
      <c r="O167" s="40"/>
      <c r="P167" s="40"/>
      <c r="Q167" s="36" t="s">
        <v>248</v>
      </c>
      <c r="R167" s="42"/>
    </row>
    <row r="168" spans="1:18" ht="17.25" customHeight="1">
      <c r="A168" s="157"/>
      <c r="B168" s="35" t="s">
        <v>108</v>
      </c>
      <c r="C168" s="35" t="s">
        <v>148</v>
      </c>
      <c r="D168" s="44" t="s">
        <v>260</v>
      </c>
      <c r="E168" s="36" t="s">
        <v>130</v>
      </c>
      <c r="F168" s="37" t="s">
        <v>239</v>
      </c>
      <c r="G168" s="123">
        <v>200</v>
      </c>
      <c r="H168" s="40"/>
      <c r="I168" s="40"/>
      <c r="J168" s="40"/>
      <c r="K168" s="19">
        <f t="shared" si="3"/>
        <v>200</v>
      </c>
      <c r="L168" s="40"/>
      <c r="M168" s="40"/>
      <c r="N168" s="40"/>
      <c r="O168" s="40"/>
      <c r="P168" s="40"/>
      <c r="Q168" s="36" t="s">
        <v>248</v>
      </c>
      <c r="R168" s="42"/>
    </row>
    <row r="169" spans="1:18" ht="30.75" customHeight="1">
      <c r="A169" s="157"/>
      <c r="B169" s="35" t="s">
        <v>108</v>
      </c>
      <c r="C169" s="35" t="s">
        <v>149</v>
      </c>
      <c r="D169" s="44" t="s">
        <v>261</v>
      </c>
      <c r="E169" s="36" t="s">
        <v>130</v>
      </c>
      <c r="F169" s="37" t="s">
        <v>239</v>
      </c>
      <c r="G169" s="123">
        <v>80</v>
      </c>
      <c r="H169" s="40"/>
      <c r="I169" s="40"/>
      <c r="J169" s="40"/>
      <c r="K169" s="19">
        <f t="shared" si="3"/>
        <v>80</v>
      </c>
      <c r="L169" s="40"/>
      <c r="M169" s="40"/>
      <c r="N169" s="40"/>
      <c r="O169" s="40"/>
      <c r="P169" s="40"/>
      <c r="Q169" s="36" t="s">
        <v>248</v>
      </c>
      <c r="R169" s="42"/>
    </row>
    <row r="170" spans="1:18" ht="30" customHeight="1">
      <c r="A170" s="157" t="s">
        <v>103</v>
      </c>
      <c r="B170" s="35" t="s">
        <v>108</v>
      </c>
      <c r="C170" s="35" t="s">
        <v>150</v>
      </c>
      <c r="D170" s="44" t="s">
        <v>262</v>
      </c>
      <c r="E170" s="36" t="s">
        <v>130</v>
      </c>
      <c r="F170" s="37" t="s">
        <v>239</v>
      </c>
      <c r="G170" s="123">
        <v>100</v>
      </c>
      <c r="H170" s="40"/>
      <c r="I170" s="40"/>
      <c r="J170" s="40"/>
      <c r="K170" s="19">
        <f t="shared" si="3"/>
        <v>100</v>
      </c>
      <c r="L170" s="40"/>
      <c r="M170" s="40"/>
      <c r="N170" s="40"/>
      <c r="O170" s="40"/>
      <c r="P170" s="40"/>
      <c r="Q170" s="36" t="s">
        <v>248</v>
      </c>
      <c r="R170" s="42"/>
    </row>
    <row r="171" spans="1:18" ht="30" customHeight="1">
      <c r="A171" s="157"/>
      <c r="B171" s="35" t="s">
        <v>108</v>
      </c>
      <c r="C171" s="35" t="s">
        <v>151</v>
      </c>
      <c r="D171" s="44" t="s">
        <v>263</v>
      </c>
      <c r="E171" s="36" t="s">
        <v>130</v>
      </c>
      <c r="F171" s="37" t="s">
        <v>239</v>
      </c>
      <c r="G171" s="123">
        <v>100</v>
      </c>
      <c r="H171" s="40"/>
      <c r="I171" s="40"/>
      <c r="J171" s="40"/>
      <c r="K171" s="19">
        <f t="shared" si="3"/>
        <v>100</v>
      </c>
      <c r="L171" s="40"/>
      <c r="M171" s="40"/>
      <c r="N171" s="40"/>
      <c r="O171" s="40"/>
      <c r="P171" s="40"/>
      <c r="Q171" s="36" t="s">
        <v>248</v>
      </c>
      <c r="R171" s="42"/>
    </row>
    <row r="172" spans="1:18" ht="30" customHeight="1">
      <c r="A172" s="157"/>
      <c r="B172" s="35" t="s">
        <v>108</v>
      </c>
      <c r="C172" s="35" t="s">
        <v>152</v>
      </c>
      <c r="D172" s="44" t="s">
        <v>264</v>
      </c>
      <c r="E172" s="36" t="s">
        <v>130</v>
      </c>
      <c r="F172" s="37" t="s">
        <v>239</v>
      </c>
      <c r="G172" s="123">
        <v>80</v>
      </c>
      <c r="H172" s="40"/>
      <c r="I172" s="40"/>
      <c r="J172" s="40"/>
      <c r="K172" s="19">
        <f t="shared" si="3"/>
        <v>80</v>
      </c>
      <c r="L172" s="40"/>
      <c r="M172" s="40"/>
      <c r="N172" s="40"/>
      <c r="O172" s="40"/>
      <c r="P172" s="40"/>
      <c r="Q172" s="36" t="s">
        <v>248</v>
      </c>
      <c r="R172" s="42"/>
    </row>
    <row r="173" spans="1:18" ht="30" customHeight="1">
      <c r="A173" s="157"/>
      <c r="B173" s="35" t="s">
        <v>108</v>
      </c>
      <c r="C173" s="35" t="s">
        <v>153</v>
      </c>
      <c r="D173" s="44" t="s">
        <v>265</v>
      </c>
      <c r="E173" s="36" t="s">
        <v>130</v>
      </c>
      <c r="F173" s="37" t="s">
        <v>239</v>
      </c>
      <c r="G173" s="123">
        <v>100</v>
      </c>
      <c r="H173" s="40"/>
      <c r="I173" s="40"/>
      <c r="J173" s="40"/>
      <c r="K173" s="19">
        <f t="shared" si="3"/>
        <v>100</v>
      </c>
      <c r="L173" s="40"/>
      <c r="M173" s="40"/>
      <c r="N173" s="40"/>
      <c r="O173" s="40"/>
      <c r="P173" s="40"/>
      <c r="Q173" s="36" t="s">
        <v>248</v>
      </c>
      <c r="R173" s="42"/>
    </row>
    <row r="174" spans="1:18" ht="30" customHeight="1">
      <c r="A174" s="157"/>
      <c r="B174" s="35" t="s">
        <v>108</v>
      </c>
      <c r="C174" s="35" t="s">
        <v>154</v>
      </c>
      <c r="D174" s="44" t="s">
        <v>266</v>
      </c>
      <c r="E174" s="36" t="s">
        <v>130</v>
      </c>
      <c r="F174" s="37" t="s">
        <v>239</v>
      </c>
      <c r="G174" s="123">
        <v>100</v>
      </c>
      <c r="H174" s="40"/>
      <c r="I174" s="40"/>
      <c r="J174" s="40"/>
      <c r="K174" s="19">
        <f t="shared" si="3"/>
        <v>100</v>
      </c>
      <c r="L174" s="40"/>
      <c r="M174" s="40"/>
      <c r="N174" s="40"/>
      <c r="O174" s="40"/>
      <c r="P174" s="40"/>
      <c r="Q174" s="36" t="s">
        <v>248</v>
      </c>
      <c r="R174" s="42"/>
    </row>
    <row r="175" spans="1:18" s="3" customFormat="1" ht="30" customHeight="1">
      <c r="A175" s="157"/>
      <c r="B175" s="35" t="s">
        <v>108</v>
      </c>
      <c r="C175" s="35" t="s">
        <v>155</v>
      </c>
      <c r="D175" s="44" t="s">
        <v>267</v>
      </c>
      <c r="E175" s="36" t="s">
        <v>130</v>
      </c>
      <c r="F175" s="37" t="s">
        <v>239</v>
      </c>
      <c r="G175" s="123">
        <v>100</v>
      </c>
      <c r="H175" s="40"/>
      <c r="I175" s="40"/>
      <c r="J175" s="40"/>
      <c r="K175" s="19">
        <f t="shared" si="3"/>
        <v>100</v>
      </c>
      <c r="L175" s="40"/>
      <c r="M175" s="40"/>
      <c r="N175" s="40"/>
      <c r="O175" s="40"/>
      <c r="P175" s="40"/>
      <c r="Q175" s="36" t="s">
        <v>248</v>
      </c>
      <c r="R175" s="42"/>
    </row>
    <row r="176" spans="1:18" ht="30" customHeight="1">
      <c r="A176" s="157"/>
      <c r="B176" s="35" t="s">
        <v>108</v>
      </c>
      <c r="C176" s="35" t="s">
        <v>156</v>
      </c>
      <c r="D176" s="44" t="s">
        <v>268</v>
      </c>
      <c r="E176" s="36" t="s">
        <v>130</v>
      </c>
      <c r="F176" s="37" t="s">
        <v>239</v>
      </c>
      <c r="G176" s="123">
        <v>100</v>
      </c>
      <c r="H176" s="40"/>
      <c r="I176" s="40"/>
      <c r="J176" s="40"/>
      <c r="K176" s="19">
        <f t="shared" si="3"/>
        <v>100</v>
      </c>
      <c r="L176" s="40"/>
      <c r="M176" s="40"/>
      <c r="N176" s="40"/>
      <c r="O176" s="40"/>
      <c r="P176" s="40"/>
      <c r="Q176" s="36" t="s">
        <v>248</v>
      </c>
      <c r="R176" s="42"/>
    </row>
    <row r="177" spans="1:18" ht="30" customHeight="1">
      <c r="A177" s="157"/>
      <c r="B177" s="35" t="s">
        <v>108</v>
      </c>
      <c r="C177" s="35" t="s">
        <v>157</v>
      </c>
      <c r="D177" s="44" t="s">
        <v>269</v>
      </c>
      <c r="E177" s="36" t="s">
        <v>130</v>
      </c>
      <c r="F177" s="37" t="s">
        <v>239</v>
      </c>
      <c r="G177" s="123">
        <v>60</v>
      </c>
      <c r="H177" s="40"/>
      <c r="I177" s="40"/>
      <c r="J177" s="40"/>
      <c r="K177" s="19">
        <f t="shared" si="3"/>
        <v>60</v>
      </c>
      <c r="L177" s="40"/>
      <c r="M177" s="40"/>
      <c r="N177" s="40"/>
      <c r="O177" s="40"/>
      <c r="P177" s="40"/>
      <c r="Q177" s="36" t="s">
        <v>248</v>
      </c>
      <c r="R177" s="42"/>
    </row>
    <row r="178" spans="1:18" ht="30" customHeight="1">
      <c r="A178" s="157"/>
      <c r="B178" s="35" t="s">
        <v>108</v>
      </c>
      <c r="C178" s="35" t="s">
        <v>158</v>
      </c>
      <c r="D178" s="44" t="s">
        <v>270</v>
      </c>
      <c r="E178" s="36" t="s">
        <v>130</v>
      </c>
      <c r="F178" s="37" t="s">
        <v>239</v>
      </c>
      <c r="G178" s="123">
        <v>220</v>
      </c>
      <c r="H178" s="40"/>
      <c r="I178" s="40"/>
      <c r="J178" s="40"/>
      <c r="K178" s="19">
        <f t="shared" si="3"/>
        <v>220</v>
      </c>
      <c r="L178" s="40"/>
      <c r="M178" s="40"/>
      <c r="N178" s="40"/>
      <c r="O178" s="40"/>
      <c r="P178" s="40"/>
      <c r="Q178" s="36" t="s">
        <v>248</v>
      </c>
      <c r="R178" s="42"/>
    </row>
    <row r="179" spans="1:18" ht="30" customHeight="1">
      <c r="A179" s="157"/>
      <c r="B179" s="35" t="s">
        <v>108</v>
      </c>
      <c r="C179" s="35" t="s">
        <v>159</v>
      </c>
      <c r="D179" s="44" t="s">
        <v>271</v>
      </c>
      <c r="E179" s="36" t="s">
        <v>130</v>
      </c>
      <c r="F179" s="37" t="s">
        <v>239</v>
      </c>
      <c r="G179" s="123">
        <v>240</v>
      </c>
      <c r="H179" s="40"/>
      <c r="I179" s="40"/>
      <c r="J179" s="40"/>
      <c r="K179" s="19">
        <f t="shared" si="3"/>
        <v>240</v>
      </c>
      <c r="L179" s="40"/>
      <c r="M179" s="40"/>
      <c r="N179" s="40"/>
      <c r="O179" s="40"/>
      <c r="P179" s="40"/>
      <c r="Q179" s="36" t="s">
        <v>248</v>
      </c>
      <c r="R179" s="42"/>
    </row>
    <row r="180" spans="1:18" ht="30" customHeight="1">
      <c r="A180" s="157"/>
      <c r="B180" s="35" t="s">
        <v>108</v>
      </c>
      <c r="C180" s="35" t="s">
        <v>160</v>
      </c>
      <c r="D180" s="44" t="s">
        <v>272</v>
      </c>
      <c r="E180" s="36" t="s">
        <v>130</v>
      </c>
      <c r="F180" s="37" t="s">
        <v>239</v>
      </c>
      <c r="G180" s="123">
        <v>180</v>
      </c>
      <c r="H180" s="40"/>
      <c r="I180" s="40"/>
      <c r="J180" s="40"/>
      <c r="K180" s="19">
        <f t="shared" si="3"/>
        <v>180</v>
      </c>
      <c r="L180" s="40"/>
      <c r="M180" s="40"/>
      <c r="N180" s="40"/>
      <c r="O180" s="40"/>
      <c r="P180" s="40"/>
      <c r="Q180" s="36" t="s">
        <v>248</v>
      </c>
      <c r="R180" s="42"/>
    </row>
    <row r="181" spans="1:18" ht="30" customHeight="1">
      <c r="A181" s="157"/>
      <c r="B181" s="35" t="s">
        <v>108</v>
      </c>
      <c r="C181" s="35" t="s">
        <v>161</v>
      </c>
      <c r="D181" s="44" t="s">
        <v>273</v>
      </c>
      <c r="E181" s="36" t="s">
        <v>130</v>
      </c>
      <c r="F181" s="37" t="s">
        <v>239</v>
      </c>
      <c r="G181" s="123">
        <v>160</v>
      </c>
      <c r="H181" s="40"/>
      <c r="I181" s="40"/>
      <c r="J181" s="40"/>
      <c r="K181" s="19">
        <f t="shared" si="3"/>
        <v>160</v>
      </c>
      <c r="L181" s="40"/>
      <c r="M181" s="40"/>
      <c r="N181" s="40"/>
      <c r="O181" s="40"/>
      <c r="P181" s="40"/>
      <c r="Q181" s="36" t="s">
        <v>248</v>
      </c>
      <c r="R181" s="42"/>
    </row>
    <row r="182" spans="1:18" ht="22.5" customHeight="1">
      <c r="A182" s="157"/>
      <c r="B182" s="35" t="s">
        <v>108</v>
      </c>
      <c r="C182" s="35" t="s">
        <v>162</v>
      </c>
      <c r="D182" s="44" t="s">
        <v>274</v>
      </c>
      <c r="E182" s="36" t="s">
        <v>130</v>
      </c>
      <c r="F182" s="37" t="s">
        <v>239</v>
      </c>
      <c r="G182" s="123">
        <v>30</v>
      </c>
      <c r="H182" s="40"/>
      <c r="I182" s="40"/>
      <c r="J182" s="40"/>
      <c r="K182" s="19">
        <f t="shared" si="3"/>
        <v>30</v>
      </c>
      <c r="L182" s="40"/>
      <c r="M182" s="40"/>
      <c r="N182" s="40"/>
      <c r="O182" s="40"/>
      <c r="P182" s="40"/>
      <c r="Q182" s="36" t="s">
        <v>248</v>
      </c>
      <c r="R182" s="42"/>
    </row>
    <row r="183" spans="1:18" ht="44.25" customHeight="1">
      <c r="A183" s="157"/>
      <c r="B183" s="35" t="s">
        <v>108</v>
      </c>
      <c r="C183" s="35" t="s">
        <v>163</v>
      </c>
      <c r="D183" s="44" t="s">
        <v>275</v>
      </c>
      <c r="E183" s="36" t="s">
        <v>130</v>
      </c>
      <c r="F183" s="37" t="s">
        <v>239</v>
      </c>
      <c r="G183" s="123">
        <v>80</v>
      </c>
      <c r="H183" s="40"/>
      <c r="I183" s="40"/>
      <c r="J183" s="40"/>
      <c r="K183" s="19">
        <f t="shared" si="3"/>
        <v>80</v>
      </c>
      <c r="L183" s="40"/>
      <c r="M183" s="40"/>
      <c r="N183" s="40"/>
      <c r="O183" s="40"/>
      <c r="P183" s="40"/>
      <c r="Q183" s="36" t="s">
        <v>248</v>
      </c>
      <c r="R183" s="42"/>
    </row>
    <row r="184" spans="1:18" ht="54" customHeight="1">
      <c r="A184" s="157"/>
      <c r="B184" s="35" t="s">
        <v>108</v>
      </c>
      <c r="C184" s="35" t="s">
        <v>164</v>
      </c>
      <c r="D184" s="44" t="s">
        <v>276</v>
      </c>
      <c r="E184" s="36" t="s">
        <v>130</v>
      </c>
      <c r="F184" s="37" t="s">
        <v>239</v>
      </c>
      <c r="G184" s="123">
        <v>100</v>
      </c>
      <c r="H184" s="40"/>
      <c r="I184" s="40"/>
      <c r="J184" s="40"/>
      <c r="K184" s="19">
        <f t="shared" si="3"/>
        <v>100</v>
      </c>
      <c r="L184" s="40"/>
      <c r="M184" s="40"/>
      <c r="N184" s="40"/>
      <c r="O184" s="40"/>
      <c r="P184" s="40"/>
      <c r="Q184" s="36" t="s">
        <v>248</v>
      </c>
      <c r="R184" s="42"/>
    </row>
    <row r="185" spans="1:18" ht="31.5" customHeight="1">
      <c r="A185" s="157"/>
      <c r="B185" s="35" t="s">
        <v>108</v>
      </c>
      <c r="C185" s="35" t="s">
        <v>165</v>
      </c>
      <c r="D185" s="44" t="s">
        <v>277</v>
      </c>
      <c r="E185" s="36" t="s">
        <v>130</v>
      </c>
      <c r="F185" s="37" t="s">
        <v>239</v>
      </c>
      <c r="G185" s="123">
        <v>50</v>
      </c>
      <c r="H185" s="40"/>
      <c r="I185" s="40"/>
      <c r="J185" s="40"/>
      <c r="K185" s="19">
        <f t="shared" si="3"/>
        <v>50</v>
      </c>
      <c r="L185" s="40"/>
      <c r="M185" s="40"/>
      <c r="N185" s="40"/>
      <c r="O185" s="40"/>
      <c r="P185" s="40"/>
      <c r="Q185" s="36" t="s">
        <v>248</v>
      </c>
      <c r="R185" s="42"/>
    </row>
    <row r="186" spans="1:18" ht="32.25" customHeight="1">
      <c r="A186" s="157"/>
      <c r="B186" s="35" t="s">
        <v>108</v>
      </c>
      <c r="C186" s="35" t="s">
        <v>166</v>
      </c>
      <c r="D186" s="44" t="s">
        <v>278</v>
      </c>
      <c r="E186" s="36" t="s">
        <v>130</v>
      </c>
      <c r="F186" s="37" t="s">
        <v>239</v>
      </c>
      <c r="G186" s="123">
        <v>70</v>
      </c>
      <c r="H186" s="40"/>
      <c r="I186" s="40"/>
      <c r="J186" s="40"/>
      <c r="K186" s="19">
        <f t="shared" si="3"/>
        <v>70</v>
      </c>
      <c r="L186" s="40"/>
      <c r="M186" s="40"/>
      <c r="N186" s="40"/>
      <c r="O186" s="40"/>
      <c r="P186" s="40"/>
      <c r="Q186" s="36" t="s">
        <v>248</v>
      </c>
      <c r="R186" s="42"/>
    </row>
    <row r="187" spans="1:18" ht="42.75" customHeight="1">
      <c r="A187" s="157"/>
      <c r="B187" s="35" t="s">
        <v>108</v>
      </c>
      <c r="C187" s="35" t="s">
        <v>167</v>
      </c>
      <c r="D187" s="44" t="s">
        <v>279</v>
      </c>
      <c r="E187" s="36" t="s">
        <v>130</v>
      </c>
      <c r="F187" s="37" t="s">
        <v>239</v>
      </c>
      <c r="G187" s="123">
        <v>100</v>
      </c>
      <c r="H187" s="40"/>
      <c r="I187" s="40"/>
      <c r="J187" s="40"/>
      <c r="K187" s="19">
        <f t="shared" si="3"/>
        <v>100</v>
      </c>
      <c r="L187" s="40"/>
      <c r="M187" s="40"/>
      <c r="N187" s="40"/>
      <c r="O187" s="40"/>
      <c r="P187" s="40"/>
      <c r="Q187" s="36" t="s">
        <v>248</v>
      </c>
      <c r="R187" s="42"/>
    </row>
    <row r="188" spans="1:18" ht="43.5" customHeight="1">
      <c r="A188" s="157" t="s">
        <v>103</v>
      </c>
      <c r="B188" s="35" t="s">
        <v>108</v>
      </c>
      <c r="C188" s="35" t="s">
        <v>168</v>
      </c>
      <c r="D188" s="44" t="s">
        <v>280</v>
      </c>
      <c r="E188" s="36" t="s">
        <v>130</v>
      </c>
      <c r="F188" s="37" t="s">
        <v>239</v>
      </c>
      <c r="G188" s="123">
        <v>90</v>
      </c>
      <c r="H188" s="40"/>
      <c r="I188" s="40"/>
      <c r="J188" s="40"/>
      <c r="K188" s="19">
        <f t="shared" si="3"/>
        <v>90</v>
      </c>
      <c r="L188" s="40"/>
      <c r="M188" s="40"/>
      <c r="N188" s="40"/>
      <c r="O188" s="40"/>
      <c r="P188" s="40"/>
      <c r="Q188" s="36" t="s">
        <v>248</v>
      </c>
      <c r="R188" s="42"/>
    </row>
    <row r="189" spans="1:18" ht="30" customHeight="1">
      <c r="A189" s="157"/>
      <c r="B189" s="35" t="s">
        <v>108</v>
      </c>
      <c r="C189" s="35" t="s">
        <v>169</v>
      </c>
      <c r="D189" s="44" t="s">
        <v>281</v>
      </c>
      <c r="E189" s="36" t="s">
        <v>130</v>
      </c>
      <c r="F189" s="37" t="s">
        <v>239</v>
      </c>
      <c r="G189" s="123">
        <v>80</v>
      </c>
      <c r="H189" s="40"/>
      <c r="I189" s="40"/>
      <c r="J189" s="40"/>
      <c r="K189" s="19">
        <f t="shared" si="3"/>
        <v>80</v>
      </c>
      <c r="L189" s="40"/>
      <c r="M189" s="40"/>
      <c r="N189" s="40"/>
      <c r="O189" s="40"/>
      <c r="P189" s="40"/>
      <c r="Q189" s="36" t="s">
        <v>248</v>
      </c>
      <c r="R189" s="42"/>
    </row>
    <row r="190" spans="1:18" ht="32.25" customHeight="1">
      <c r="A190" s="157"/>
      <c r="B190" s="35" t="s">
        <v>108</v>
      </c>
      <c r="C190" s="35" t="s">
        <v>170</v>
      </c>
      <c r="D190" s="44" t="s">
        <v>282</v>
      </c>
      <c r="E190" s="36" t="s">
        <v>130</v>
      </c>
      <c r="F190" s="37" t="s">
        <v>239</v>
      </c>
      <c r="G190" s="123">
        <v>60</v>
      </c>
      <c r="H190" s="40"/>
      <c r="I190" s="40"/>
      <c r="J190" s="40"/>
      <c r="K190" s="19">
        <f t="shared" si="3"/>
        <v>60</v>
      </c>
      <c r="L190" s="40"/>
      <c r="M190" s="40"/>
      <c r="N190" s="40"/>
      <c r="O190" s="40"/>
      <c r="P190" s="40"/>
      <c r="Q190" s="36" t="s">
        <v>248</v>
      </c>
      <c r="R190" s="42"/>
    </row>
    <row r="191" spans="1:18" ht="33" customHeight="1">
      <c r="A191" s="157"/>
      <c r="B191" s="35" t="s">
        <v>108</v>
      </c>
      <c r="C191" s="35" t="s">
        <v>171</v>
      </c>
      <c r="D191" s="44" t="s">
        <v>283</v>
      </c>
      <c r="E191" s="36" t="s">
        <v>130</v>
      </c>
      <c r="F191" s="37" t="s">
        <v>239</v>
      </c>
      <c r="G191" s="123">
        <v>200</v>
      </c>
      <c r="H191" s="40"/>
      <c r="I191" s="40"/>
      <c r="J191" s="40"/>
      <c r="K191" s="19">
        <f t="shared" si="3"/>
        <v>200</v>
      </c>
      <c r="L191" s="40"/>
      <c r="M191" s="40"/>
      <c r="N191" s="40"/>
      <c r="O191" s="40"/>
      <c r="P191" s="40"/>
      <c r="Q191" s="36" t="s">
        <v>248</v>
      </c>
      <c r="R191" s="42"/>
    </row>
    <row r="192" spans="1:18" ht="18.75" customHeight="1">
      <c r="A192" s="157"/>
      <c r="B192" s="35" t="s">
        <v>108</v>
      </c>
      <c r="C192" s="35" t="s">
        <v>172</v>
      </c>
      <c r="D192" s="44" t="s">
        <v>284</v>
      </c>
      <c r="E192" s="36" t="s">
        <v>130</v>
      </c>
      <c r="F192" s="37" t="s">
        <v>239</v>
      </c>
      <c r="G192" s="123">
        <v>40</v>
      </c>
      <c r="H192" s="40"/>
      <c r="I192" s="40"/>
      <c r="J192" s="40"/>
      <c r="K192" s="19">
        <f t="shared" si="3"/>
        <v>40</v>
      </c>
      <c r="L192" s="40"/>
      <c r="M192" s="40"/>
      <c r="N192" s="40"/>
      <c r="O192" s="40"/>
      <c r="P192" s="40"/>
      <c r="Q192" s="36" t="s">
        <v>248</v>
      </c>
      <c r="R192" s="42"/>
    </row>
    <row r="193" spans="1:18" ht="18.75" customHeight="1">
      <c r="A193" s="157"/>
      <c r="B193" s="35" t="s">
        <v>108</v>
      </c>
      <c r="C193" s="35" t="s">
        <v>173</v>
      </c>
      <c r="D193" s="44" t="s">
        <v>285</v>
      </c>
      <c r="E193" s="36" t="s">
        <v>130</v>
      </c>
      <c r="F193" s="37" t="s">
        <v>239</v>
      </c>
      <c r="G193" s="123">
        <v>120</v>
      </c>
      <c r="H193" s="40"/>
      <c r="I193" s="40"/>
      <c r="J193" s="40"/>
      <c r="K193" s="19">
        <f t="shared" si="3"/>
        <v>120</v>
      </c>
      <c r="L193" s="40"/>
      <c r="M193" s="40"/>
      <c r="N193" s="40"/>
      <c r="O193" s="40"/>
      <c r="P193" s="40"/>
      <c r="Q193" s="36" t="s">
        <v>248</v>
      </c>
      <c r="R193" s="42"/>
    </row>
    <row r="194" spans="1:18" ht="18.75" customHeight="1">
      <c r="A194" s="157"/>
      <c r="B194" s="35" t="s">
        <v>108</v>
      </c>
      <c r="C194" s="35" t="s">
        <v>174</v>
      </c>
      <c r="D194" s="44" t="s">
        <v>286</v>
      </c>
      <c r="E194" s="36" t="s">
        <v>130</v>
      </c>
      <c r="F194" s="37" t="s">
        <v>239</v>
      </c>
      <c r="G194" s="123">
        <v>70</v>
      </c>
      <c r="H194" s="40"/>
      <c r="I194" s="40"/>
      <c r="J194" s="40"/>
      <c r="K194" s="19">
        <f t="shared" si="3"/>
        <v>70</v>
      </c>
      <c r="L194" s="40"/>
      <c r="M194" s="40"/>
      <c r="N194" s="40"/>
      <c r="O194" s="40"/>
      <c r="P194" s="40"/>
      <c r="Q194" s="36" t="s">
        <v>248</v>
      </c>
      <c r="R194" s="42"/>
    </row>
    <row r="195" spans="1:18" ht="18.75" customHeight="1">
      <c r="A195" s="157"/>
      <c r="B195" s="35" t="s">
        <v>108</v>
      </c>
      <c r="C195" s="35" t="s">
        <v>175</v>
      </c>
      <c r="D195" s="44" t="s">
        <v>287</v>
      </c>
      <c r="E195" s="36" t="s">
        <v>130</v>
      </c>
      <c r="F195" s="37" t="s">
        <v>239</v>
      </c>
      <c r="G195" s="123">
        <v>80</v>
      </c>
      <c r="H195" s="40"/>
      <c r="I195" s="40"/>
      <c r="J195" s="40"/>
      <c r="K195" s="19">
        <f t="shared" si="3"/>
        <v>80</v>
      </c>
      <c r="L195" s="40"/>
      <c r="M195" s="40"/>
      <c r="N195" s="40"/>
      <c r="O195" s="40"/>
      <c r="P195" s="40"/>
      <c r="Q195" s="36" t="s">
        <v>248</v>
      </c>
      <c r="R195" s="42"/>
    </row>
    <row r="196" spans="1:18" ht="18.75" customHeight="1">
      <c r="A196" s="157"/>
      <c r="B196" s="35" t="s">
        <v>108</v>
      </c>
      <c r="C196" s="35" t="s">
        <v>176</v>
      </c>
      <c r="D196" s="44" t="s">
        <v>288</v>
      </c>
      <c r="E196" s="36" t="s">
        <v>130</v>
      </c>
      <c r="F196" s="37" t="s">
        <v>239</v>
      </c>
      <c r="G196" s="123">
        <v>80</v>
      </c>
      <c r="H196" s="40"/>
      <c r="I196" s="40"/>
      <c r="J196" s="40"/>
      <c r="K196" s="19">
        <f t="shared" si="3"/>
        <v>80</v>
      </c>
      <c r="L196" s="40"/>
      <c r="M196" s="40"/>
      <c r="N196" s="40"/>
      <c r="O196" s="40"/>
      <c r="P196" s="40"/>
      <c r="Q196" s="36" t="s">
        <v>248</v>
      </c>
      <c r="R196" s="42"/>
    </row>
    <row r="197" spans="1:18" ht="27" customHeight="1">
      <c r="A197" s="157"/>
      <c r="B197" s="35" t="s">
        <v>108</v>
      </c>
      <c r="C197" s="35" t="s">
        <v>177</v>
      </c>
      <c r="D197" s="44" t="s">
        <v>289</v>
      </c>
      <c r="E197" s="36" t="s">
        <v>130</v>
      </c>
      <c r="F197" s="37" t="s">
        <v>239</v>
      </c>
      <c r="G197" s="123">
        <v>100</v>
      </c>
      <c r="H197" s="40"/>
      <c r="I197" s="40"/>
      <c r="J197" s="40"/>
      <c r="K197" s="19">
        <f t="shared" si="3"/>
        <v>100</v>
      </c>
      <c r="L197" s="40"/>
      <c r="M197" s="40"/>
      <c r="N197" s="40"/>
      <c r="O197" s="40"/>
      <c r="P197" s="40"/>
      <c r="Q197" s="36" t="s">
        <v>248</v>
      </c>
      <c r="R197" s="42"/>
    </row>
    <row r="198" spans="1:18" ht="44.25" customHeight="1">
      <c r="A198" s="157"/>
      <c r="B198" s="35" t="s">
        <v>108</v>
      </c>
      <c r="C198" s="35" t="s">
        <v>232</v>
      </c>
      <c r="D198" s="44" t="s">
        <v>290</v>
      </c>
      <c r="E198" s="36" t="s">
        <v>130</v>
      </c>
      <c r="F198" s="37" t="s">
        <v>239</v>
      </c>
      <c r="G198" s="123">
        <v>125</v>
      </c>
      <c r="H198" s="40"/>
      <c r="I198" s="40"/>
      <c r="J198" s="40"/>
      <c r="K198" s="19">
        <f t="shared" si="3"/>
        <v>125</v>
      </c>
      <c r="L198" s="40"/>
      <c r="M198" s="40"/>
      <c r="N198" s="40"/>
      <c r="O198" s="40"/>
      <c r="P198" s="40"/>
      <c r="Q198" s="36" t="s">
        <v>248</v>
      </c>
      <c r="R198" s="42"/>
    </row>
    <row r="199" spans="1:18" ht="21" customHeight="1">
      <c r="A199" s="157"/>
      <c r="B199" s="35" t="s">
        <v>108</v>
      </c>
      <c r="C199" s="35" t="s">
        <v>203</v>
      </c>
      <c r="D199" s="35" t="s">
        <v>291</v>
      </c>
      <c r="E199" s="36" t="s">
        <v>130</v>
      </c>
      <c r="F199" s="37" t="s">
        <v>239</v>
      </c>
      <c r="G199" s="123">
        <v>150</v>
      </c>
      <c r="H199" s="40"/>
      <c r="I199" s="40"/>
      <c r="J199" s="43"/>
      <c r="K199" s="19">
        <f t="shared" ref="K199:K262" si="4">G199+H199+I199+J199</f>
        <v>150</v>
      </c>
      <c r="L199" s="40"/>
      <c r="M199" s="40"/>
      <c r="N199" s="40"/>
      <c r="O199" s="40"/>
      <c r="P199" s="40"/>
      <c r="Q199" s="36" t="s">
        <v>248</v>
      </c>
      <c r="R199" s="42"/>
    </row>
    <row r="200" spans="1:18" ht="21" customHeight="1">
      <c r="A200" s="157"/>
      <c r="B200" s="35" t="s">
        <v>108</v>
      </c>
      <c r="C200" s="35" t="s">
        <v>292</v>
      </c>
      <c r="D200" s="35" t="s">
        <v>291</v>
      </c>
      <c r="E200" s="36" t="s">
        <v>130</v>
      </c>
      <c r="F200" s="37" t="s">
        <v>239</v>
      </c>
      <c r="G200" s="123">
        <v>150</v>
      </c>
      <c r="H200" s="40"/>
      <c r="I200" s="40"/>
      <c r="J200" s="43"/>
      <c r="K200" s="19">
        <f t="shared" si="4"/>
        <v>150</v>
      </c>
      <c r="L200" s="40"/>
      <c r="M200" s="40"/>
      <c r="N200" s="40"/>
      <c r="O200" s="40"/>
      <c r="P200" s="40"/>
      <c r="Q200" s="36" t="s">
        <v>248</v>
      </c>
      <c r="R200" s="42"/>
    </row>
    <row r="201" spans="1:18" ht="21" customHeight="1">
      <c r="A201" s="157"/>
      <c r="B201" s="35" t="s">
        <v>108</v>
      </c>
      <c r="C201" s="35" t="s">
        <v>214</v>
      </c>
      <c r="D201" s="35" t="s">
        <v>293</v>
      </c>
      <c r="E201" s="36" t="s">
        <v>130</v>
      </c>
      <c r="F201" s="37" t="s">
        <v>239</v>
      </c>
      <c r="G201" s="123">
        <v>100</v>
      </c>
      <c r="H201" s="40"/>
      <c r="I201" s="40"/>
      <c r="J201" s="43"/>
      <c r="K201" s="19">
        <f t="shared" si="4"/>
        <v>100</v>
      </c>
      <c r="L201" s="40"/>
      <c r="M201" s="40"/>
      <c r="N201" s="40"/>
      <c r="O201" s="40"/>
      <c r="P201" s="40"/>
      <c r="Q201" s="36" t="s">
        <v>248</v>
      </c>
      <c r="R201" s="42"/>
    </row>
    <row r="202" spans="1:18" ht="21" customHeight="1">
      <c r="A202" s="157"/>
      <c r="B202" s="35" t="s">
        <v>108</v>
      </c>
      <c r="C202" s="45" t="s">
        <v>294</v>
      </c>
      <c r="D202" s="45" t="s">
        <v>295</v>
      </c>
      <c r="E202" s="46" t="s">
        <v>130</v>
      </c>
      <c r="F202" s="37" t="s">
        <v>239</v>
      </c>
      <c r="G202" s="125"/>
      <c r="H202" s="47"/>
      <c r="I202" s="47">
        <v>15</v>
      </c>
      <c r="J202" s="47"/>
      <c r="K202" s="19">
        <f t="shared" si="4"/>
        <v>15</v>
      </c>
      <c r="L202" s="35"/>
      <c r="M202" s="35"/>
      <c r="N202" s="35"/>
      <c r="O202" s="35"/>
      <c r="P202" s="35"/>
      <c r="Q202" s="32" t="s">
        <v>179</v>
      </c>
      <c r="R202" s="42"/>
    </row>
    <row r="203" spans="1:18" ht="21" customHeight="1">
      <c r="A203" s="157"/>
      <c r="B203" s="31" t="s">
        <v>109</v>
      </c>
      <c r="C203" s="31" t="s">
        <v>137</v>
      </c>
      <c r="D203" s="21" t="s">
        <v>296</v>
      </c>
      <c r="E203" s="32" t="s">
        <v>130</v>
      </c>
      <c r="F203" s="23" t="s">
        <v>297</v>
      </c>
      <c r="G203" s="120">
        <v>37</v>
      </c>
      <c r="H203" s="48"/>
      <c r="I203" s="48"/>
      <c r="J203" s="48"/>
      <c r="K203" s="19">
        <f t="shared" si="4"/>
        <v>37</v>
      </c>
      <c r="L203" s="49"/>
      <c r="M203" s="49"/>
      <c r="N203" s="49"/>
      <c r="O203" s="49"/>
      <c r="P203" s="49"/>
      <c r="Q203" s="32" t="s">
        <v>179</v>
      </c>
      <c r="R203" s="42"/>
    </row>
    <row r="204" spans="1:18" ht="21" customHeight="1">
      <c r="A204" s="157"/>
      <c r="B204" s="31" t="s">
        <v>109</v>
      </c>
      <c r="C204" s="31" t="s">
        <v>138</v>
      </c>
      <c r="D204" s="21" t="s">
        <v>298</v>
      </c>
      <c r="E204" s="32" t="s">
        <v>130</v>
      </c>
      <c r="F204" s="23" t="s">
        <v>297</v>
      </c>
      <c r="G204" s="120">
        <v>48</v>
      </c>
      <c r="H204" s="48"/>
      <c r="I204" s="48"/>
      <c r="J204" s="48"/>
      <c r="K204" s="19">
        <f t="shared" si="4"/>
        <v>48</v>
      </c>
      <c r="L204" s="41"/>
      <c r="M204" s="41"/>
      <c r="N204" s="41"/>
      <c r="O204" s="41"/>
      <c r="P204" s="41"/>
      <c r="Q204" s="32" t="s">
        <v>179</v>
      </c>
      <c r="R204" s="42"/>
    </row>
    <row r="205" spans="1:18" ht="21" customHeight="1">
      <c r="A205" s="157"/>
      <c r="B205" s="31" t="s">
        <v>109</v>
      </c>
      <c r="C205" s="21" t="s">
        <v>139</v>
      </c>
      <c r="D205" s="21" t="s">
        <v>299</v>
      </c>
      <c r="E205" s="23" t="s">
        <v>130</v>
      </c>
      <c r="F205" s="23" t="s">
        <v>297</v>
      </c>
      <c r="G205" s="120">
        <v>64.3</v>
      </c>
      <c r="H205" s="24"/>
      <c r="I205" s="24"/>
      <c r="J205" s="48"/>
      <c r="K205" s="19">
        <f t="shared" si="4"/>
        <v>64.3</v>
      </c>
      <c r="L205" s="41"/>
      <c r="M205" s="41"/>
      <c r="N205" s="41"/>
      <c r="O205" s="41"/>
      <c r="P205" s="41"/>
      <c r="Q205" s="32" t="s">
        <v>179</v>
      </c>
      <c r="R205" s="42"/>
    </row>
    <row r="206" spans="1:18" ht="21" customHeight="1">
      <c r="A206" s="157"/>
      <c r="B206" s="31" t="s">
        <v>109</v>
      </c>
      <c r="C206" s="21" t="s">
        <v>142</v>
      </c>
      <c r="D206" s="21" t="s">
        <v>300</v>
      </c>
      <c r="E206" s="23" t="s">
        <v>130</v>
      </c>
      <c r="F206" s="23" t="s">
        <v>297</v>
      </c>
      <c r="G206" s="120">
        <v>48.5</v>
      </c>
      <c r="H206" s="24">
        <v>48</v>
      </c>
      <c r="I206" s="24"/>
      <c r="J206" s="48"/>
      <c r="K206" s="19">
        <f t="shared" si="4"/>
        <v>96.5</v>
      </c>
      <c r="L206" s="41"/>
      <c r="M206" s="41"/>
      <c r="N206" s="41"/>
      <c r="O206" s="41"/>
      <c r="P206" s="41"/>
      <c r="Q206" s="32" t="s">
        <v>179</v>
      </c>
      <c r="R206" s="42"/>
    </row>
    <row r="207" spans="1:18" ht="21" customHeight="1">
      <c r="A207" s="157"/>
      <c r="B207" s="31" t="s">
        <v>109</v>
      </c>
      <c r="C207" s="21" t="s">
        <v>141</v>
      </c>
      <c r="D207" s="21" t="s">
        <v>301</v>
      </c>
      <c r="E207" s="23" t="s">
        <v>130</v>
      </c>
      <c r="F207" s="23" t="s">
        <v>297</v>
      </c>
      <c r="G207" s="120">
        <v>60</v>
      </c>
      <c r="H207" s="24"/>
      <c r="I207" s="24"/>
      <c r="J207" s="48"/>
      <c r="K207" s="19">
        <f t="shared" si="4"/>
        <v>60</v>
      </c>
      <c r="L207" s="41"/>
      <c r="M207" s="41"/>
      <c r="N207" s="41"/>
      <c r="O207" s="41"/>
      <c r="P207" s="41"/>
      <c r="Q207" s="32" t="s">
        <v>179</v>
      </c>
      <c r="R207" s="42"/>
    </row>
    <row r="208" spans="1:18" ht="21" customHeight="1">
      <c r="A208" s="157"/>
      <c r="B208" s="31" t="s">
        <v>109</v>
      </c>
      <c r="C208" s="21" t="s">
        <v>140</v>
      </c>
      <c r="D208" s="21" t="s">
        <v>302</v>
      </c>
      <c r="E208" s="23" t="s">
        <v>130</v>
      </c>
      <c r="F208" s="23" t="s">
        <v>297</v>
      </c>
      <c r="G208" s="120">
        <v>42</v>
      </c>
      <c r="H208" s="24"/>
      <c r="I208" s="24"/>
      <c r="J208" s="48"/>
      <c r="K208" s="19">
        <f t="shared" si="4"/>
        <v>42</v>
      </c>
      <c r="L208" s="41"/>
      <c r="M208" s="41"/>
      <c r="N208" s="41"/>
      <c r="O208" s="41"/>
      <c r="P208" s="41"/>
      <c r="Q208" s="32" t="s">
        <v>179</v>
      </c>
      <c r="R208" s="42"/>
    </row>
    <row r="209" spans="1:18" ht="21" customHeight="1">
      <c r="A209" s="157"/>
      <c r="B209" s="31" t="s">
        <v>109</v>
      </c>
      <c r="C209" s="21" t="s">
        <v>186</v>
      </c>
      <c r="D209" s="21" t="s">
        <v>303</v>
      </c>
      <c r="E209" s="23" t="s">
        <v>130</v>
      </c>
      <c r="F209" s="23" t="s">
        <v>297</v>
      </c>
      <c r="G209" s="120"/>
      <c r="H209" s="26"/>
      <c r="I209" s="26">
        <v>30</v>
      </c>
      <c r="J209" s="41"/>
      <c r="K209" s="19">
        <f t="shared" si="4"/>
        <v>30</v>
      </c>
      <c r="L209" s="41"/>
      <c r="M209" s="41"/>
      <c r="N209" s="41"/>
      <c r="O209" s="41"/>
      <c r="P209" s="41"/>
      <c r="Q209" s="32" t="s">
        <v>179</v>
      </c>
      <c r="R209" s="42"/>
    </row>
    <row r="210" spans="1:18" ht="21" customHeight="1">
      <c r="A210" s="157"/>
      <c r="B210" s="31" t="s">
        <v>109</v>
      </c>
      <c r="C210" s="21" t="s">
        <v>147</v>
      </c>
      <c r="D210" s="21" t="s">
        <v>304</v>
      </c>
      <c r="E210" s="23" t="s">
        <v>130</v>
      </c>
      <c r="F210" s="23" t="s">
        <v>297</v>
      </c>
      <c r="G210" s="120">
        <v>38</v>
      </c>
      <c r="H210" s="24"/>
      <c r="I210" s="24"/>
      <c r="J210" s="48"/>
      <c r="K210" s="19">
        <f t="shared" si="4"/>
        <v>38</v>
      </c>
      <c r="L210" s="41"/>
      <c r="M210" s="41"/>
      <c r="N210" s="41"/>
      <c r="O210" s="41"/>
      <c r="P210" s="41"/>
      <c r="Q210" s="32" t="s">
        <v>179</v>
      </c>
      <c r="R210" s="42"/>
    </row>
    <row r="211" spans="1:18" ht="21" customHeight="1">
      <c r="A211" s="157"/>
      <c r="B211" s="31" t="s">
        <v>109</v>
      </c>
      <c r="C211" s="21" t="s">
        <v>144</v>
      </c>
      <c r="D211" s="21" t="s">
        <v>305</v>
      </c>
      <c r="E211" s="23" t="s">
        <v>130</v>
      </c>
      <c r="F211" s="23" t="s">
        <v>297</v>
      </c>
      <c r="G211" s="120">
        <v>38</v>
      </c>
      <c r="H211" s="24"/>
      <c r="I211" s="24"/>
      <c r="J211" s="48"/>
      <c r="K211" s="19">
        <f t="shared" si="4"/>
        <v>38</v>
      </c>
      <c r="L211" s="41"/>
      <c r="M211" s="41"/>
      <c r="N211" s="41"/>
      <c r="O211" s="41"/>
      <c r="P211" s="41"/>
      <c r="Q211" s="32" t="s">
        <v>179</v>
      </c>
      <c r="R211" s="42"/>
    </row>
    <row r="212" spans="1:18" ht="29.25" customHeight="1">
      <c r="A212" s="157"/>
      <c r="B212" s="31" t="s">
        <v>109</v>
      </c>
      <c r="C212" s="21" t="s">
        <v>148</v>
      </c>
      <c r="D212" s="22" t="s">
        <v>306</v>
      </c>
      <c r="E212" s="23" t="s">
        <v>130</v>
      </c>
      <c r="F212" s="23" t="s">
        <v>297</v>
      </c>
      <c r="G212" s="120"/>
      <c r="H212" s="24">
        <v>25</v>
      </c>
      <c r="I212" s="24">
        <v>96</v>
      </c>
      <c r="J212" s="48"/>
      <c r="K212" s="19">
        <f t="shared" si="4"/>
        <v>121</v>
      </c>
      <c r="L212" s="41"/>
      <c r="M212" s="41"/>
      <c r="N212" s="41"/>
      <c r="O212" s="41"/>
      <c r="P212" s="41"/>
      <c r="Q212" s="32" t="s">
        <v>179</v>
      </c>
      <c r="R212" s="42"/>
    </row>
    <row r="213" spans="1:18" ht="29.25" customHeight="1">
      <c r="A213" s="157" t="s">
        <v>103</v>
      </c>
      <c r="B213" s="31" t="s">
        <v>109</v>
      </c>
      <c r="C213" s="21" t="s">
        <v>149</v>
      </c>
      <c r="D213" s="21" t="s">
        <v>307</v>
      </c>
      <c r="E213" s="23" t="s">
        <v>130</v>
      </c>
      <c r="F213" s="23" t="s">
        <v>297</v>
      </c>
      <c r="G213" s="120"/>
      <c r="H213" s="24"/>
      <c r="I213" s="24">
        <v>36.5</v>
      </c>
      <c r="J213" s="48"/>
      <c r="K213" s="19">
        <f t="shared" si="4"/>
        <v>36.5</v>
      </c>
      <c r="L213" s="41"/>
      <c r="M213" s="41"/>
      <c r="N213" s="41"/>
      <c r="O213" s="41"/>
      <c r="P213" s="41"/>
      <c r="Q213" s="32" t="s">
        <v>179</v>
      </c>
      <c r="R213" s="42"/>
    </row>
    <row r="214" spans="1:18" ht="29.25" customHeight="1">
      <c r="A214" s="157"/>
      <c r="B214" s="31" t="s">
        <v>109</v>
      </c>
      <c r="C214" s="21" t="s">
        <v>308</v>
      </c>
      <c r="D214" s="21" t="s">
        <v>309</v>
      </c>
      <c r="E214" s="23" t="s">
        <v>130</v>
      </c>
      <c r="F214" s="23" t="s">
        <v>297</v>
      </c>
      <c r="G214" s="120"/>
      <c r="H214" s="24">
        <v>42</v>
      </c>
      <c r="I214" s="24"/>
      <c r="J214" s="48"/>
      <c r="K214" s="19">
        <f t="shared" si="4"/>
        <v>42</v>
      </c>
      <c r="L214" s="41"/>
      <c r="M214" s="41"/>
      <c r="N214" s="41"/>
      <c r="O214" s="41"/>
      <c r="P214" s="41"/>
      <c r="Q214" s="32" t="s">
        <v>179</v>
      </c>
      <c r="R214" s="42"/>
    </row>
    <row r="215" spans="1:18" ht="21" customHeight="1">
      <c r="A215" s="157"/>
      <c r="B215" s="31" t="s">
        <v>109</v>
      </c>
      <c r="C215" s="21" t="s">
        <v>152</v>
      </c>
      <c r="D215" s="21" t="s">
        <v>310</v>
      </c>
      <c r="E215" s="23" t="s">
        <v>130</v>
      </c>
      <c r="F215" s="23" t="s">
        <v>297</v>
      </c>
      <c r="G215" s="120">
        <v>49</v>
      </c>
      <c r="H215" s="24"/>
      <c r="I215" s="24"/>
      <c r="J215" s="48"/>
      <c r="K215" s="19">
        <f t="shared" si="4"/>
        <v>49</v>
      </c>
      <c r="L215" s="41"/>
      <c r="M215" s="41"/>
      <c r="N215" s="41"/>
      <c r="O215" s="41"/>
      <c r="P215" s="41"/>
      <c r="Q215" s="32" t="s">
        <v>179</v>
      </c>
      <c r="R215" s="42"/>
    </row>
    <row r="216" spans="1:18" ht="31.5" customHeight="1">
      <c r="A216" s="157"/>
      <c r="B216" s="31" t="s">
        <v>109</v>
      </c>
      <c r="C216" s="21" t="s">
        <v>153</v>
      </c>
      <c r="D216" s="21" t="s">
        <v>311</v>
      </c>
      <c r="E216" s="23" t="s">
        <v>130</v>
      </c>
      <c r="F216" s="23" t="s">
        <v>297</v>
      </c>
      <c r="G216" s="120">
        <v>45</v>
      </c>
      <c r="H216" s="24">
        <v>24</v>
      </c>
      <c r="I216" s="24"/>
      <c r="J216" s="48"/>
      <c r="K216" s="19">
        <f t="shared" si="4"/>
        <v>69</v>
      </c>
      <c r="L216" s="41"/>
      <c r="M216" s="41"/>
      <c r="N216" s="41"/>
      <c r="O216" s="41"/>
      <c r="P216" s="41"/>
      <c r="Q216" s="32" t="s">
        <v>179</v>
      </c>
      <c r="R216" s="42"/>
    </row>
    <row r="217" spans="1:18" ht="21" customHeight="1">
      <c r="A217" s="157"/>
      <c r="B217" s="31" t="s">
        <v>109</v>
      </c>
      <c r="C217" s="21" t="s">
        <v>157</v>
      </c>
      <c r="D217" s="21" t="s">
        <v>312</v>
      </c>
      <c r="E217" s="23" t="s">
        <v>130</v>
      </c>
      <c r="F217" s="23" t="s">
        <v>297</v>
      </c>
      <c r="G217" s="120">
        <v>45</v>
      </c>
      <c r="H217" s="24"/>
      <c r="I217" s="24">
        <v>20</v>
      </c>
      <c r="J217" s="48"/>
      <c r="K217" s="19">
        <f t="shared" si="4"/>
        <v>65</v>
      </c>
      <c r="L217" s="41"/>
      <c r="M217" s="41"/>
      <c r="N217" s="41"/>
      <c r="O217" s="41"/>
      <c r="P217" s="41"/>
      <c r="Q217" s="32" t="s">
        <v>179</v>
      </c>
      <c r="R217" s="42"/>
    </row>
    <row r="218" spans="1:18" ht="21" customHeight="1">
      <c r="A218" s="157"/>
      <c r="B218" s="31" t="s">
        <v>109</v>
      </c>
      <c r="C218" s="21" t="s">
        <v>154</v>
      </c>
      <c r="D218" s="21" t="s">
        <v>313</v>
      </c>
      <c r="E218" s="23" t="s">
        <v>130</v>
      </c>
      <c r="F218" s="23" t="s">
        <v>297</v>
      </c>
      <c r="G218" s="120"/>
      <c r="H218" s="24">
        <v>22</v>
      </c>
      <c r="I218" s="24"/>
      <c r="J218" s="48"/>
      <c r="K218" s="19">
        <f t="shared" si="4"/>
        <v>22</v>
      </c>
      <c r="L218" s="41"/>
      <c r="M218" s="41"/>
      <c r="N218" s="41"/>
      <c r="O218" s="41"/>
      <c r="P218" s="41"/>
      <c r="Q218" s="32" t="s">
        <v>179</v>
      </c>
      <c r="R218" s="42"/>
    </row>
    <row r="219" spans="1:18" ht="21" customHeight="1">
      <c r="A219" s="157"/>
      <c r="B219" s="31" t="s">
        <v>109</v>
      </c>
      <c r="C219" s="21" t="s">
        <v>156</v>
      </c>
      <c r="D219" s="21" t="s">
        <v>314</v>
      </c>
      <c r="E219" s="23" t="s">
        <v>130</v>
      </c>
      <c r="F219" s="23" t="s">
        <v>297</v>
      </c>
      <c r="G219" s="120">
        <v>71</v>
      </c>
      <c r="H219" s="24"/>
      <c r="I219" s="24"/>
      <c r="J219" s="48"/>
      <c r="K219" s="19">
        <f t="shared" si="4"/>
        <v>71</v>
      </c>
      <c r="L219" s="41"/>
      <c r="M219" s="41"/>
      <c r="N219" s="41"/>
      <c r="O219" s="41"/>
      <c r="P219" s="41"/>
      <c r="Q219" s="32" t="s">
        <v>179</v>
      </c>
      <c r="R219" s="42"/>
    </row>
    <row r="220" spans="1:18" ht="21" customHeight="1">
      <c r="A220" s="157"/>
      <c r="B220" s="31" t="s">
        <v>109</v>
      </c>
      <c r="C220" s="21" t="s">
        <v>315</v>
      </c>
      <c r="D220" s="21" t="s">
        <v>316</v>
      </c>
      <c r="E220" s="23" t="s">
        <v>130</v>
      </c>
      <c r="F220" s="23" t="s">
        <v>297</v>
      </c>
      <c r="G220" s="120">
        <v>22</v>
      </c>
      <c r="H220" s="24"/>
      <c r="I220" s="24"/>
      <c r="J220" s="48"/>
      <c r="K220" s="19">
        <f t="shared" si="4"/>
        <v>22</v>
      </c>
      <c r="L220" s="41"/>
      <c r="M220" s="41"/>
      <c r="N220" s="41"/>
      <c r="O220" s="41"/>
      <c r="P220" s="41"/>
      <c r="Q220" s="32" t="s">
        <v>179</v>
      </c>
      <c r="R220" s="42"/>
    </row>
    <row r="221" spans="1:18" ht="21" customHeight="1">
      <c r="A221" s="157"/>
      <c r="B221" s="31" t="s">
        <v>109</v>
      </c>
      <c r="C221" s="21" t="s">
        <v>158</v>
      </c>
      <c r="D221" s="21" t="s">
        <v>317</v>
      </c>
      <c r="E221" s="23" t="s">
        <v>130</v>
      </c>
      <c r="F221" s="23" t="s">
        <v>297</v>
      </c>
      <c r="G221" s="120"/>
      <c r="H221" s="24">
        <v>35</v>
      </c>
      <c r="I221" s="24"/>
      <c r="J221" s="48"/>
      <c r="K221" s="19">
        <f t="shared" si="4"/>
        <v>35</v>
      </c>
      <c r="L221" s="41"/>
      <c r="M221" s="41"/>
      <c r="N221" s="41"/>
      <c r="O221" s="41"/>
      <c r="P221" s="41"/>
      <c r="Q221" s="32" t="s">
        <v>179</v>
      </c>
      <c r="R221" s="42"/>
    </row>
    <row r="222" spans="1:18" ht="21" customHeight="1">
      <c r="A222" s="157"/>
      <c r="B222" s="31" t="s">
        <v>109</v>
      </c>
      <c r="C222" s="21" t="s">
        <v>318</v>
      </c>
      <c r="D222" s="21" t="s">
        <v>319</v>
      </c>
      <c r="E222" s="23" t="s">
        <v>130</v>
      </c>
      <c r="F222" s="23" t="s">
        <v>297</v>
      </c>
      <c r="G222" s="120"/>
      <c r="H222" s="24"/>
      <c r="I222" s="24">
        <v>33</v>
      </c>
      <c r="J222" s="48"/>
      <c r="K222" s="19">
        <f t="shared" si="4"/>
        <v>33</v>
      </c>
      <c r="L222" s="41"/>
      <c r="M222" s="41"/>
      <c r="N222" s="41"/>
      <c r="O222" s="41"/>
      <c r="P222" s="41"/>
      <c r="Q222" s="32" t="s">
        <v>179</v>
      </c>
      <c r="R222" s="42"/>
    </row>
    <row r="223" spans="1:18" ht="21" customHeight="1">
      <c r="A223" s="157"/>
      <c r="B223" s="31" t="s">
        <v>109</v>
      </c>
      <c r="C223" s="21" t="s">
        <v>159</v>
      </c>
      <c r="D223" s="21" t="s">
        <v>320</v>
      </c>
      <c r="E223" s="23" t="s">
        <v>130</v>
      </c>
      <c r="F223" s="23" t="s">
        <v>297</v>
      </c>
      <c r="G223" s="120">
        <v>29</v>
      </c>
      <c r="H223" s="24">
        <v>38</v>
      </c>
      <c r="I223" s="24"/>
      <c r="J223" s="48"/>
      <c r="K223" s="19">
        <f t="shared" si="4"/>
        <v>67</v>
      </c>
      <c r="L223" s="41"/>
      <c r="M223" s="41"/>
      <c r="N223" s="41"/>
      <c r="O223" s="41"/>
      <c r="P223" s="41"/>
      <c r="Q223" s="32" t="s">
        <v>179</v>
      </c>
      <c r="R223" s="42"/>
    </row>
    <row r="224" spans="1:18" ht="21" customHeight="1">
      <c r="A224" s="157"/>
      <c r="B224" s="31" t="s">
        <v>109</v>
      </c>
      <c r="C224" s="21" t="s">
        <v>161</v>
      </c>
      <c r="D224" s="21" t="s">
        <v>321</v>
      </c>
      <c r="E224" s="23" t="s">
        <v>130</v>
      </c>
      <c r="F224" s="23" t="s">
        <v>297</v>
      </c>
      <c r="G224" s="120">
        <v>48</v>
      </c>
      <c r="H224" s="24">
        <v>32</v>
      </c>
      <c r="I224" s="24"/>
      <c r="J224" s="48"/>
      <c r="K224" s="19">
        <f t="shared" si="4"/>
        <v>80</v>
      </c>
      <c r="L224" s="41"/>
      <c r="M224" s="41"/>
      <c r="N224" s="41"/>
      <c r="O224" s="41"/>
      <c r="P224" s="41"/>
      <c r="Q224" s="32" t="s">
        <v>179</v>
      </c>
      <c r="R224" s="42"/>
    </row>
    <row r="225" spans="1:18" ht="21" customHeight="1">
      <c r="A225" s="157"/>
      <c r="B225" s="31" t="s">
        <v>109</v>
      </c>
      <c r="C225" s="21" t="s">
        <v>160</v>
      </c>
      <c r="D225" s="21" t="s">
        <v>322</v>
      </c>
      <c r="E225" s="23" t="s">
        <v>130</v>
      </c>
      <c r="F225" s="23" t="s">
        <v>297</v>
      </c>
      <c r="G225" s="120">
        <v>11</v>
      </c>
      <c r="H225" s="24"/>
      <c r="I225" s="24"/>
      <c r="J225" s="48"/>
      <c r="K225" s="19">
        <f t="shared" si="4"/>
        <v>11</v>
      </c>
      <c r="L225" s="41"/>
      <c r="M225" s="41"/>
      <c r="N225" s="41"/>
      <c r="O225" s="41"/>
      <c r="P225" s="41"/>
      <c r="Q225" s="32" t="s">
        <v>179</v>
      </c>
      <c r="R225" s="42"/>
    </row>
    <row r="226" spans="1:18" ht="21" customHeight="1">
      <c r="A226" s="157"/>
      <c r="B226" s="31" t="s">
        <v>109</v>
      </c>
      <c r="C226" s="21" t="s">
        <v>171</v>
      </c>
      <c r="D226" s="21" t="s">
        <v>323</v>
      </c>
      <c r="E226" s="23" t="s">
        <v>130</v>
      </c>
      <c r="F226" s="23" t="s">
        <v>297</v>
      </c>
      <c r="G226" s="120"/>
      <c r="H226" s="24"/>
      <c r="I226" s="24">
        <v>9.8000000000000007</v>
      </c>
      <c r="J226" s="48"/>
      <c r="K226" s="19">
        <f t="shared" si="4"/>
        <v>9.8000000000000007</v>
      </c>
      <c r="L226" s="41"/>
      <c r="M226" s="41"/>
      <c r="N226" s="41"/>
      <c r="O226" s="41"/>
      <c r="P226" s="41"/>
      <c r="Q226" s="32" t="s">
        <v>179</v>
      </c>
      <c r="R226" s="42"/>
    </row>
    <row r="227" spans="1:18" ht="21" customHeight="1">
      <c r="A227" s="157"/>
      <c r="B227" s="31" t="s">
        <v>109</v>
      </c>
      <c r="C227" s="21" t="s">
        <v>169</v>
      </c>
      <c r="D227" s="21" t="s">
        <v>324</v>
      </c>
      <c r="E227" s="23" t="s">
        <v>130</v>
      </c>
      <c r="F227" s="23" t="s">
        <v>297</v>
      </c>
      <c r="G227" s="120"/>
      <c r="H227" s="24">
        <v>7</v>
      </c>
      <c r="I227" s="24"/>
      <c r="J227" s="48"/>
      <c r="K227" s="19">
        <f t="shared" si="4"/>
        <v>7</v>
      </c>
      <c r="L227" s="41"/>
      <c r="M227" s="41"/>
      <c r="N227" s="41"/>
      <c r="O227" s="41"/>
      <c r="P227" s="41"/>
      <c r="Q227" s="32" t="s">
        <v>179</v>
      </c>
      <c r="R227" s="42"/>
    </row>
    <row r="228" spans="1:18" ht="21" customHeight="1">
      <c r="A228" s="157"/>
      <c r="B228" s="31" t="s">
        <v>109</v>
      </c>
      <c r="C228" s="21" t="s">
        <v>170</v>
      </c>
      <c r="D228" s="21" t="s">
        <v>325</v>
      </c>
      <c r="E228" s="23" t="s">
        <v>130</v>
      </c>
      <c r="F228" s="23" t="s">
        <v>297</v>
      </c>
      <c r="G228" s="120"/>
      <c r="H228" s="24">
        <v>48</v>
      </c>
      <c r="I228" s="24"/>
      <c r="J228" s="48"/>
      <c r="K228" s="19">
        <f t="shared" si="4"/>
        <v>48</v>
      </c>
      <c r="L228" s="41"/>
      <c r="M228" s="41"/>
      <c r="N228" s="41"/>
      <c r="O228" s="41"/>
      <c r="P228" s="41"/>
      <c r="Q228" s="32" t="s">
        <v>179</v>
      </c>
      <c r="R228" s="42"/>
    </row>
    <row r="229" spans="1:18" ht="21" customHeight="1">
      <c r="A229" s="157"/>
      <c r="B229" s="31" t="s">
        <v>109</v>
      </c>
      <c r="C229" s="21" t="s">
        <v>172</v>
      </c>
      <c r="D229" s="21" t="s">
        <v>326</v>
      </c>
      <c r="E229" s="23" t="s">
        <v>130</v>
      </c>
      <c r="F229" s="23" t="s">
        <v>297</v>
      </c>
      <c r="G229" s="120"/>
      <c r="H229" s="24"/>
      <c r="I229" s="24">
        <v>49</v>
      </c>
      <c r="J229" s="48"/>
      <c r="K229" s="19">
        <f t="shared" si="4"/>
        <v>49</v>
      </c>
      <c r="L229" s="41"/>
      <c r="M229" s="41"/>
      <c r="N229" s="41"/>
      <c r="O229" s="41"/>
      <c r="P229" s="41"/>
      <c r="Q229" s="32" t="s">
        <v>179</v>
      </c>
      <c r="R229" s="42"/>
    </row>
    <row r="230" spans="1:18" ht="21" customHeight="1">
      <c r="A230" s="157"/>
      <c r="B230" s="31" t="s">
        <v>109</v>
      </c>
      <c r="C230" s="21" t="s">
        <v>165</v>
      </c>
      <c r="D230" s="21" t="s">
        <v>327</v>
      </c>
      <c r="E230" s="23" t="s">
        <v>130</v>
      </c>
      <c r="F230" s="23" t="s">
        <v>297</v>
      </c>
      <c r="G230" s="120">
        <v>41</v>
      </c>
      <c r="H230" s="24">
        <v>15</v>
      </c>
      <c r="I230" s="24"/>
      <c r="J230" s="48"/>
      <c r="K230" s="19">
        <f t="shared" si="4"/>
        <v>56</v>
      </c>
      <c r="L230" s="41"/>
      <c r="M230" s="41"/>
      <c r="N230" s="41"/>
      <c r="O230" s="41"/>
      <c r="P230" s="41"/>
      <c r="Q230" s="32" t="s">
        <v>179</v>
      </c>
      <c r="R230" s="42"/>
    </row>
    <row r="231" spans="1:18" ht="31.5" customHeight="1">
      <c r="A231" s="157"/>
      <c r="B231" s="31" t="s">
        <v>109</v>
      </c>
      <c r="C231" s="21" t="s">
        <v>168</v>
      </c>
      <c r="D231" s="22" t="s">
        <v>328</v>
      </c>
      <c r="E231" s="23" t="s">
        <v>130</v>
      </c>
      <c r="F231" s="23" t="s">
        <v>297</v>
      </c>
      <c r="G231" s="120"/>
      <c r="H231" s="24">
        <v>48</v>
      </c>
      <c r="I231" s="24">
        <v>48</v>
      </c>
      <c r="J231" s="48"/>
      <c r="K231" s="19">
        <f t="shared" si="4"/>
        <v>96</v>
      </c>
      <c r="L231" s="41"/>
      <c r="M231" s="41"/>
      <c r="N231" s="41"/>
      <c r="O231" s="41"/>
      <c r="P231" s="41"/>
      <c r="Q231" s="32" t="s">
        <v>179</v>
      </c>
      <c r="R231" s="42"/>
    </row>
    <row r="232" spans="1:18" ht="30.75" customHeight="1">
      <c r="A232" s="157"/>
      <c r="B232" s="31" t="s">
        <v>109</v>
      </c>
      <c r="C232" s="21" t="s">
        <v>166</v>
      </c>
      <c r="D232" s="22" t="s">
        <v>600</v>
      </c>
      <c r="E232" s="23" t="s">
        <v>130</v>
      </c>
      <c r="F232" s="23" t="s">
        <v>297</v>
      </c>
      <c r="G232" s="120">
        <v>48</v>
      </c>
      <c r="H232" s="24">
        <v>16</v>
      </c>
      <c r="I232" s="24">
        <v>47</v>
      </c>
      <c r="J232" s="48"/>
      <c r="K232" s="19">
        <f t="shared" si="4"/>
        <v>111</v>
      </c>
      <c r="L232" s="41"/>
      <c r="M232" s="41"/>
      <c r="N232" s="41"/>
      <c r="O232" s="41"/>
      <c r="P232" s="41"/>
      <c r="Q232" s="32" t="s">
        <v>179</v>
      </c>
      <c r="R232" s="42"/>
    </row>
    <row r="233" spans="1:18" ht="21.75" customHeight="1">
      <c r="A233" s="157"/>
      <c r="B233" s="31" t="s">
        <v>109</v>
      </c>
      <c r="C233" s="21" t="s">
        <v>164</v>
      </c>
      <c r="D233" s="21" t="s">
        <v>329</v>
      </c>
      <c r="E233" s="23" t="s">
        <v>130</v>
      </c>
      <c r="F233" s="23" t="s">
        <v>297</v>
      </c>
      <c r="G233" s="120">
        <v>47</v>
      </c>
      <c r="H233" s="24"/>
      <c r="I233" s="24"/>
      <c r="J233" s="48"/>
      <c r="K233" s="19">
        <f t="shared" si="4"/>
        <v>47</v>
      </c>
      <c r="L233" s="41"/>
      <c r="M233" s="41"/>
      <c r="N233" s="41"/>
      <c r="O233" s="41"/>
      <c r="P233" s="41"/>
      <c r="Q233" s="32" t="s">
        <v>179</v>
      </c>
      <c r="R233" s="42"/>
    </row>
    <row r="234" spans="1:18" ht="21" customHeight="1">
      <c r="A234" s="157"/>
      <c r="B234" s="31" t="s">
        <v>109</v>
      </c>
      <c r="C234" s="21" t="s">
        <v>167</v>
      </c>
      <c r="D234" s="21" t="s">
        <v>330</v>
      </c>
      <c r="E234" s="23" t="s">
        <v>130</v>
      </c>
      <c r="F234" s="23" t="s">
        <v>297</v>
      </c>
      <c r="G234" s="120"/>
      <c r="H234" s="24">
        <v>38</v>
      </c>
      <c r="I234" s="50"/>
      <c r="J234" s="48"/>
      <c r="K234" s="19">
        <f t="shared" si="4"/>
        <v>38</v>
      </c>
      <c r="L234" s="41"/>
      <c r="M234" s="41"/>
      <c r="N234" s="41"/>
      <c r="O234" s="41"/>
      <c r="P234" s="41"/>
      <c r="Q234" s="32" t="s">
        <v>179</v>
      </c>
      <c r="R234" s="42"/>
    </row>
    <row r="235" spans="1:18" ht="21" customHeight="1">
      <c r="A235" s="157"/>
      <c r="B235" s="31" t="s">
        <v>109</v>
      </c>
      <c r="C235" s="21" t="s">
        <v>176</v>
      </c>
      <c r="D235" s="21" t="s">
        <v>331</v>
      </c>
      <c r="E235" s="23" t="s">
        <v>130</v>
      </c>
      <c r="F235" s="23" t="s">
        <v>297</v>
      </c>
      <c r="G235" s="120">
        <v>49</v>
      </c>
      <c r="H235" s="24">
        <v>14</v>
      </c>
      <c r="I235" s="24">
        <v>30</v>
      </c>
      <c r="J235" s="48"/>
      <c r="K235" s="19">
        <f t="shared" si="4"/>
        <v>93</v>
      </c>
      <c r="L235" s="41"/>
      <c r="M235" s="41"/>
      <c r="N235" s="41"/>
      <c r="O235" s="41"/>
      <c r="P235" s="41"/>
      <c r="Q235" s="32" t="s">
        <v>179</v>
      </c>
      <c r="R235" s="42"/>
    </row>
    <row r="236" spans="1:18" ht="21" customHeight="1">
      <c r="A236" s="157"/>
      <c r="B236" s="31" t="s">
        <v>109</v>
      </c>
      <c r="C236" s="21" t="s">
        <v>175</v>
      </c>
      <c r="D236" s="22" t="s">
        <v>332</v>
      </c>
      <c r="E236" s="23" t="s">
        <v>130</v>
      </c>
      <c r="F236" s="23" t="s">
        <v>297</v>
      </c>
      <c r="G236" s="120">
        <v>75</v>
      </c>
      <c r="H236" s="24"/>
      <c r="I236" s="24"/>
      <c r="J236" s="48"/>
      <c r="K236" s="19">
        <f t="shared" si="4"/>
        <v>75</v>
      </c>
      <c r="L236" s="41"/>
      <c r="M236" s="41"/>
      <c r="N236" s="41"/>
      <c r="O236" s="41"/>
      <c r="P236" s="41"/>
      <c r="Q236" s="32" t="s">
        <v>179</v>
      </c>
      <c r="R236" s="42"/>
    </row>
    <row r="237" spans="1:18" ht="21" customHeight="1">
      <c r="A237" s="157"/>
      <c r="B237" s="31" t="s">
        <v>109</v>
      </c>
      <c r="C237" s="21" t="s">
        <v>174</v>
      </c>
      <c r="D237" s="21" t="s">
        <v>333</v>
      </c>
      <c r="E237" s="23" t="s">
        <v>130</v>
      </c>
      <c r="F237" s="23" t="s">
        <v>297</v>
      </c>
      <c r="G237" s="120">
        <v>49</v>
      </c>
      <c r="H237" s="24">
        <v>40</v>
      </c>
      <c r="I237" s="24">
        <v>16</v>
      </c>
      <c r="J237" s="48"/>
      <c r="K237" s="19">
        <f t="shared" si="4"/>
        <v>105</v>
      </c>
      <c r="L237" s="41"/>
      <c r="M237" s="41"/>
      <c r="N237" s="41"/>
      <c r="O237" s="41"/>
      <c r="P237" s="41"/>
      <c r="Q237" s="32" t="s">
        <v>179</v>
      </c>
      <c r="R237" s="42"/>
    </row>
    <row r="238" spans="1:18" ht="21" customHeight="1">
      <c r="A238" s="157"/>
      <c r="B238" s="31" t="s">
        <v>109</v>
      </c>
      <c r="C238" s="73" t="s">
        <v>410</v>
      </c>
      <c r="D238" s="21" t="s">
        <v>334</v>
      </c>
      <c r="E238" s="23" t="s">
        <v>130</v>
      </c>
      <c r="F238" s="23" t="s">
        <v>297</v>
      </c>
      <c r="G238" s="120"/>
      <c r="H238" s="24"/>
      <c r="I238" s="24">
        <v>9.25</v>
      </c>
      <c r="J238" s="48"/>
      <c r="K238" s="19">
        <f t="shared" si="4"/>
        <v>9.25</v>
      </c>
      <c r="L238" s="41"/>
      <c r="M238" s="41"/>
      <c r="N238" s="41"/>
      <c r="O238" s="41"/>
      <c r="P238" s="41"/>
      <c r="Q238" s="32" t="s">
        <v>179</v>
      </c>
      <c r="R238" s="42"/>
    </row>
    <row r="239" spans="1:18" ht="27.75" customHeight="1">
      <c r="A239" s="157"/>
      <c r="B239" s="31" t="s">
        <v>109</v>
      </c>
      <c r="C239" s="21" t="s">
        <v>232</v>
      </c>
      <c r="D239" s="21" t="s">
        <v>335</v>
      </c>
      <c r="E239" s="23" t="s">
        <v>130</v>
      </c>
      <c r="F239" s="23" t="s">
        <v>297</v>
      </c>
      <c r="G239" s="120"/>
      <c r="H239" s="24">
        <v>48.45</v>
      </c>
      <c r="I239" s="24">
        <v>76</v>
      </c>
      <c r="J239" s="48"/>
      <c r="K239" s="19">
        <f t="shared" si="4"/>
        <v>124.45</v>
      </c>
      <c r="L239" s="41"/>
      <c r="M239" s="41"/>
      <c r="N239" s="41"/>
      <c r="O239" s="41"/>
      <c r="P239" s="41"/>
      <c r="Q239" s="74" t="s">
        <v>414</v>
      </c>
      <c r="R239" s="42"/>
    </row>
    <row r="240" spans="1:18" ht="33" customHeight="1">
      <c r="A240" s="157" t="s">
        <v>602</v>
      </c>
      <c r="B240" s="31" t="s">
        <v>109</v>
      </c>
      <c r="C240" s="67" t="s">
        <v>411</v>
      </c>
      <c r="D240" s="67" t="s">
        <v>412</v>
      </c>
      <c r="E240" s="23" t="s">
        <v>130</v>
      </c>
      <c r="F240" s="68" t="s">
        <v>413</v>
      </c>
      <c r="G240" s="121">
        <v>140</v>
      </c>
      <c r="H240" s="70"/>
      <c r="I240" s="70">
        <v>60</v>
      </c>
      <c r="J240" s="70"/>
      <c r="K240" s="19">
        <f t="shared" si="4"/>
        <v>200</v>
      </c>
      <c r="L240" s="71"/>
      <c r="M240" s="71"/>
      <c r="N240" s="71"/>
      <c r="O240" s="71"/>
      <c r="P240" s="71"/>
      <c r="Q240" s="68" t="s">
        <v>408</v>
      </c>
      <c r="R240" s="42"/>
    </row>
    <row r="241" spans="1:18" ht="32.25" customHeight="1">
      <c r="A241" s="157"/>
      <c r="B241" s="93" t="s">
        <v>556</v>
      </c>
      <c r="C241" s="67" t="s">
        <v>410</v>
      </c>
      <c r="D241" s="67" t="s">
        <v>409</v>
      </c>
      <c r="E241" s="23" t="s">
        <v>130</v>
      </c>
      <c r="F241" s="68" t="s">
        <v>413</v>
      </c>
      <c r="G241" s="121">
        <v>210</v>
      </c>
      <c r="H241" s="70"/>
      <c r="I241" s="69"/>
      <c r="J241" s="70"/>
      <c r="K241" s="19">
        <f t="shared" si="4"/>
        <v>210</v>
      </c>
      <c r="L241" s="71"/>
      <c r="M241" s="71"/>
      <c r="N241" s="71"/>
      <c r="O241" s="71"/>
      <c r="P241" s="71"/>
      <c r="Q241" s="68" t="s">
        <v>408</v>
      </c>
      <c r="R241" s="42"/>
    </row>
    <row r="242" spans="1:18" ht="19.5" customHeight="1">
      <c r="A242" s="157"/>
      <c r="B242" s="93" t="s">
        <v>557</v>
      </c>
      <c r="C242" s="96" t="s">
        <v>567</v>
      </c>
      <c r="D242" s="67" t="s">
        <v>550</v>
      </c>
      <c r="E242" s="23" t="s">
        <v>130</v>
      </c>
      <c r="F242" s="69" t="s">
        <v>547</v>
      </c>
      <c r="G242" s="126">
        <v>150.80000000000001</v>
      </c>
      <c r="H242" s="70">
        <v>38.96</v>
      </c>
      <c r="I242" s="70"/>
      <c r="J242" s="69"/>
      <c r="K242" s="19">
        <f t="shared" si="4"/>
        <v>189.76000000000002</v>
      </c>
      <c r="L242" s="71"/>
      <c r="M242" s="71"/>
      <c r="N242" s="71"/>
      <c r="O242" s="71"/>
      <c r="P242" s="71"/>
      <c r="Q242" s="68" t="s">
        <v>564</v>
      </c>
      <c r="R242" s="42"/>
    </row>
    <row r="243" spans="1:18" ht="19.5" customHeight="1">
      <c r="A243" s="157"/>
      <c r="B243" s="93" t="s">
        <v>557</v>
      </c>
      <c r="C243" s="96" t="s">
        <v>567</v>
      </c>
      <c r="D243" s="67" t="s">
        <v>551</v>
      </c>
      <c r="E243" s="23" t="s">
        <v>130</v>
      </c>
      <c r="F243" s="69" t="s">
        <v>548</v>
      </c>
      <c r="G243" s="126">
        <v>210</v>
      </c>
      <c r="H243" s="70">
        <v>27.6</v>
      </c>
      <c r="I243" s="69"/>
      <c r="J243" s="69"/>
      <c r="K243" s="19">
        <f t="shared" si="4"/>
        <v>237.6</v>
      </c>
      <c r="L243" s="72"/>
      <c r="M243" s="71"/>
      <c r="N243" s="71"/>
      <c r="O243" s="71"/>
      <c r="P243" s="71"/>
      <c r="Q243" s="68" t="s">
        <v>564</v>
      </c>
      <c r="R243" s="42"/>
    </row>
    <row r="244" spans="1:18" ht="19.5" customHeight="1">
      <c r="A244" s="157"/>
      <c r="B244" s="93" t="s">
        <v>557</v>
      </c>
      <c r="C244" s="96" t="s">
        <v>568</v>
      </c>
      <c r="D244" s="96" t="s">
        <v>566</v>
      </c>
      <c r="E244" s="23" t="s">
        <v>130</v>
      </c>
      <c r="F244" s="69" t="s">
        <v>547</v>
      </c>
      <c r="G244" s="127">
        <v>78.75</v>
      </c>
      <c r="H244" s="70">
        <v>33.74</v>
      </c>
      <c r="I244" s="69"/>
      <c r="J244" s="69"/>
      <c r="K244" s="19">
        <f t="shared" si="4"/>
        <v>112.49000000000001</v>
      </c>
      <c r="L244" s="71"/>
      <c r="M244" s="71"/>
      <c r="N244" s="71"/>
      <c r="O244" s="71"/>
      <c r="P244" s="71"/>
      <c r="Q244" s="68" t="s">
        <v>564</v>
      </c>
      <c r="R244" s="42"/>
    </row>
    <row r="245" spans="1:18" ht="19.5" customHeight="1">
      <c r="A245" s="157"/>
      <c r="B245" s="93" t="s">
        <v>557</v>
      </c>
      <c r="C245" s="96" t="s">
        <v>568</v>
      </c>
      <c r="D245" s="67" t="s">
        <v>552</v>
      </c>
      <c r="E245" s="23" t="s">
        <v>130</v>
      </c>
      <c r="F245" s="69" t="s">
        <v>548</v>
      </c>
      <c r="G245" s="127">
        <v>60.48</v>
      </c>
      <c r="H245" s="70">
        <v>26</v>
      </c>
      <c r="I245" s="69"/>
      <c r="J245" s="69"/>
      <c r="K245" s="19">
        <f t="shared" si="4"/>
        <v>86.47999999999999</v>
      </c>
      <c r="L245" s="71"/>
      <c r="M245" s="71"/>
      <c r="N245" s="71"/>
      <c r="O245" s="71"/>
      <c r="P245" s="71"/>
      <c r="Q245" s="68" t="s">
        <v>564</v>
      </c>
      <c r="R245" s="42"/>
    </row>
    <row r="246" spans="1:18" ht="19.5" customHeight="1">
      <c r="A246" s="157"/>
      <c r="B246" s="93" t="s">
        <v>557</v>
      </c>
      <c r="C246" s="96" t="s">
        <v>569</v>
      </c>
      <c r="D246" s="67" t="s">
        <v>553</v>
      </c>
      <c r="E246" s="23" t="s">
        <v>130</v>
      </c>
      <c r="F246" s="69" t="s">
        <v>548</v>
      </c>
      <c r="G246" s="127">
        <v>82</v>
      </c>
      <c r="H246" s="70">
        <v>34.799999999999997</v>
      </c>
      <c r="I246" s="69"/>
      <c r="J246" s="69"/>
      <c r="K246" s="19">
        <f t="shared" si="4"/>
        <v>116.8</v>
      </c>
      <c r="L246" s="71"/>
      <c r="M246" s="71"/>
      <c r="N246" s="71"/>
      <c r="O246" s="71"/>
      <c r="P246" s="71"/>
      <c r="Q246" s="68" t="s">
        <v>564</v>
      </c>
      <c r="R246" s="42"/>
    </row>
    <row r="247" spans="1:18" ht="19.5" customHeight="1">
      <c r="A247" s="157"/>
      <c r="B247" s="93" t="s">
        <v>557</v>
      </c>
      <c r="C247" s="67" t="s">
        <v>364</v>
      </c>
      <c r="D247" s="67" t="s">
        <v>554</v>
      </c>
      <c r="E247" s="23" t="s">
        <v>130</v>
      </c>
      <c r="F247" s="69" t="s">
        <v>547</v>
      </c>
      <c r="G247" s="127">
        <v>93.25</v>
      </c>
      <c r="H247" s="70">
        <v>52</v>
      </c>
      <c r="I247" s="69"/>
      <c r="J247" s="69"/>
      <c r="K247" s="19">
        <f t="shared" si="4"/>
        <v>145.25</v>
      </c>
      <c r="L247" s="71"/>
      <c r="M247" s="71"/>
      <c r="N247" s="71"/>
      <c r="O247" s="71"/>
      <c r="P247" s="71"/>
      <c r="Q247" s="68" t="s">
        <v>564</v>
      </c>
      <c r="R247" s="42"/>
    </row>
    <row r="248" spans="1:18" ht="19.5" customHeight="1">
      <c r="A248" s="157"/>
      <c r="B248" s="93" t="s">
        <v>557</v>
      </c>
      <c r="C248" s="96" t="s">
        <v>570</v>
      </c>
      <c r="D248" s="67" t="s">
        <v>555</v>
      </c>
      <c r="E248" s="23" t="s">
        <v>130</v>
      </c>
      <c r="F248" s="69" t="s">
        <v>548</v>
      </c>
      <c r="G248" s="128">
        <v>40.32</v>
      </c>
      <c r="H248" s="70">
        <v>17.3</v>
      </c>
      <c r="I248" s="69"/>
      <c r="J248" s="69"/>
      <c r="K248" s="19">
        <f t="shared" si="4"/>
        <v>57.620000000000005</v>
      </c>
      <c r="L248" s="71"/>
      <c r="M248" s="71"/>
      <c r="N248" s="71"/>
      <c r="O248" s="71"/>
      <c r="P248" s="71"/>
      <c r="Q248" s="68" t="s">
        <v>564</v>
      </c>
      <c r="R248" s="42"/>
    </row>
    <row r="249" spans="1:18" ht="19.5" customHeight="1">
      <c r="A249" s="157"/>
      <c r="B249" s="31" t="s">
        <v>594</v>
      </c>
      <c r="C249" s="132" t="s">
        <v>558</v>
      </c>
      <c r="D249" s="133" t="s">
        <v>549</v>
      </c>
      <c r="E249" s="23" t="s">
        <v>130</v>
      </c>
      <c r="F249" s="69" t="s">
        <v>547</v>
      </c>
      <c r="G249" s="129">
        <v>92</v>
      </c>
      <c r="H249" s="94">
        <v>23</v>
      </c>
      <c r="I249" s="94"/>
      <c r="J249" s="95"/>
      <c r="K249" s="19">
        <f t="shared" si="4"/>
        <v>115</v>
      </c>
      <c r="L249" s="92"/>
      <c r="M249" s="92"/>
      <c r="N249" s="92"/>
      <c r="O249" s="92"/>
      <c r="P249" s="92"/>
      <c r="Q249" s="68" t="s">
        <v>565</v>
      </c>
      <c r="R249" s="42"/>
    </row>
    <row r="250" spans="1:18" ht="19.5" customHeight="1">
      <c r="A250" s="157"/>
      <c r="B250" s="31" t="s">
        <v>594</v>
      </c>
      <c r="C250" s="132" t="s">
        <v>559</v>
      </c>
      <c r="D250" s="133" t="s">
        <v>549</v>
      </c>
      <c r="E250" s="23" t="s">
        <v>130</v>
      </c>
      <c r="F250" s="69" t="s">
        <v>547</v>
      </c>
      <c r="G250" s="129">
        <v>84</v>
      </c>
      <c r="H250" s="94">
        <v>21</v>
      </c>
      <c r="I250" s="94"/>
      <c r="J250" s="95"/>
      <c r="K250" s="19">
        <f t="shared" si="4"/>
        <v>105</v>
      </c>
      <c r="L250" s="92"/>
      <c r="M250" s="92"/>
      <c r="N250" s="92"/>
      <c r="O250" s="92"/>
      <c r="P250" s="92"/>
      <c r="Q250" s="68" t="s">
        <v>565</v>
      </c>
      <c r="R250" s="42"/>
    </row>
    <row r="251" spans="1:18" ht="19.5" customHeight="1">
      <c r="A251" s="157"/>
      <c r="B251" s="31" t="s">
        <v>594</v>
      </c>
      <c r="C251" s="132" t="s">
        <v>560</v>
      </c>
      <c r="D251" s="133" t="s">
        <v>549</v>
      </c>
      <c r="E251" s="23" t="s">
        <v>130</v>
      </c>
      <c r="F251" s="69" t="s">
        <v>547</v>
      </c>
      <c r="G251" s="129">
        <v>70.400000000000006</v>
      </c>
      <c r="H251" s="94">
        <v>17.600000000000001</v>
      </c>
      <c r="I251" s="94"/>
      <c r="J251" s="95"/>
      <c r="K251" s="19">
        <f t="shared" si="4"/>
        <v>88</v>
      </c>
      <c r="L251" s="92"/>
      <c r="M251" s="92"/>
      <c r="N251" s="92"/>
      <c r="O251" s="92"/>
      <c r="P251" s="92"/>
      <c r="Q251" s="68" t="s">
        <v>565</v>
      </c>
      <c r="R251" s="42"/>
    </row>
    <row r="252" spans="1:18" ht="19.5" customHeight="1">
      <c r="A252" s="157"/>
      <c r="B252" s="31" t="s">
        <v>594</v>
      </c>
      <c r="C252" s="132" t="s">
        <v>561</v>
      </c>
      <c r="D252" s="133" t="s">
        <v>549</v>
      </c>
      <c r="E252" s="23" t="s">
        <v>130</v>
      </c>
      <c r="F252" s="69" t="s">
        <v>547</v>
      </c>
      <c r="G252" s="129">
        <v>81.599999999999994</v>
      </c>
      <c r="H252" s="94">
        <v>20.399999999999999</v>
      </c>
      <c r="I252" s="94"/>
      <c r="J252" s="95"/>
      <c r="K252" s="19">
        <f t="shared" si="4"/>
        <v>102</v>
      </c>
      <c r="L252" s="92"/>
      <c r="M252" s="92"/>
      <c r="N252" s="92"/>
      <c r="O252" s="92"/>
      <c r="P252" s="92"/>
      <c r="Q252" s="68" t="s">
        <v>565</v>
      </c>
      <c r="R252" s="42"/>
    </row>
    <row r="253" spans="1:18" ht="19.5" customHeight="1">
      <c r="A253" s="157"/>
      <c r="B253" s="31" t="s">
        <v>594</v>
      </c>
      <c r="C253" s="132" t="s">
        <v>562</v>
      </c>
      <c r="D253" s="133" t="s">
        <v>549</v>
      </c>
      <c r="E253" s="23" t="s">
        <v>130</v>
      </c>
      <c r="F253" s="69" t="s">
        <v>547</v>
      </c>
      <c r="G253" s="129">
        <v>78.400000000000006</v>
      </c>
      <c r="H253" s="94">
        <v>19.600000000000001</v>
      </c>
      <c r="I253" s="94"/>
      <c r="J253" s="95"/>
      <c r="K253" s="19">
        <f t="shared" si="4"/>
        <v>98</v>
      </c>
      <c r="L253" s="92"/>
      <c r="M253" s="92"/>
      <c r="N253" s="92"/>
      <c r="O253" s="92"/>
      <c r="P253" s="92"/>
      <c r="Q253" s="68" t="s">
        <v>565</v>
      </c>
      <c r="R253" s="42"/>
    </row>
    <row r="254" spans="1:18" ht="19.5" customHeight="1">
      <c r="A254" s="157"/>
      <c r="B254" s="31" t="s">
        <v>594</v>
      </c>
      <c r="C254" s="132" t="s">
        <v>563</v>
      </c>
      <c r="D254" s="133" t="s">
        <v>549</v>
      </c>
      <c r="E254" s="23" t="s">
        <v>130</v>
      </c>
      <c r="F254" s="69" t="s">
        <v>547</v>
      </c>
      <c r="G254" s="129">
        <v>96</v>
      </c>
      <c r="H254" s="94">
        <v>24</v>
      </c>
      <c r="I254" s="94"/>
      <c r="J254" s="95"/>
      <c r="K254" s="19">
        <f t="shared" si="4"/>
        <v>120</v>
      </c>
      <c r="L254" s="92"/>
      <c r="M254" s="92"/>
      <c r="N254" s="92"/>
      <c r="O254" s="92"/>
      <c r="P254" s="92"/>
      <c r="Q254" s="68" t="s">
        <v>565</v>
      </c>
      <c r="R254" s="42"/>
    </row>
    <row r="255" spans="1:18" ht="21" customHeight="1">
      <c r="A255" s="157"/>
      <c r="B255" s="45" t="s">
        <v>110</v>
      </c>
      <c r="C255" s="45" t="s">
        <v>336</v>
      </c>
      <c r="D255" s="45" t="s">
        <v>337</v>
      </c>
      <c r="E255" s="46" t="s">
        <v>130</v>
      </c>
      <c r="F255" s="37" t="s">
        <v>239</v>
      </c>
      <c r="G255" s="125"/>
      <c r="H255" s="47"/>
      <c r="I255" s="47">
        <v>24.3</v>
      </c>
      <c r="J255" s="47"/>
      <c r="K255" s="19">
        <f t="shared" si="4"/>
        <v>24.3</v>
      </c>
      <c r="L255" s="35"/>
      <c r="M255" s="35"/>
      <c r="N255" s="35"/>
      <c r="O255" s="35"/>
      <c r="P255" s="35"/>
      <c r="Q255" s="36" t="s">
        <v>248</v>
      </c>
      <c r="R255" s="42"/>
    </row>
    <row r="256" spans="1:18" ht="21" customHeight="1">
      <c r="A256" s="157"/>
      <c r="B256" s="45" t="s">
        <v>110</v>
      </c>
      <c r="C256" s="45" t="s">
        <v>338</v>
      </c>
      <c r="D256" s="45" t="s">
        <v>339</v>
      </c>
      <c r="E256" s="46" t="s">
        <v>130</v>
      </c>
      <c r="F256" s="37" t="s">
        <v>239</v>
      </c>
      <c r="G256" s="125"/>
      <c r="H256" s="47"/>
      <c r="I256" s="47">
        <v>6.5</v>
      </c>
      <c r="J256" s="47"/>
      <c r="K256" s="19">
        <f t="shared" si="4"/>
        <v>6.5</v>
      </c>
      <c r="L256" s="35"/>
      <c r="M256" s="35"/>
      <c r="N256" s="35"/>
      <c r="O256" s="35"/>
      <c r="P256" s="35"/>
      <c r="Q256" s="36" t="s">
        <v>248</v>
      </c>
      <c r="R256" s="42"/>
    </row>
    <row r="257" spans="1:18" ht="21" customHeight="1">
      <c r="A257" s="157"/>
      <c r="B257" s="45" t="s">
        <v>110</v>
      </c>
      <c r="C257" s="45" t="s">
        <v>340</v>
      </c>
      <c r="D257" s="45" t="s">
        <v>341</v>
      </c>
      <c r="E257" s="46" t="s">
        <v>130</v>
      </c>
      <c r="F257" s="37" t="s">
        <v>239</v>
      </c>
      <c r="G257" s="125"/>
      <c r="H257" s="47"/>
      <c r="I257" s="47">
        <v>17</v>
      </c>
      <c r="J257" s="47"/>
      <c r="K257" s="19">
        <f t="shared" si="4"/>
        <v>17</v>
      </c>
      <c r="L257" s="35"/>
      <c r="M257" s="35"/>
      <c r="N257" s="35"/>
      <c r="O257" s="35"/>
      <c r="P257" s="35"/>
      <c r="Q257" s="36" t="s">
        <v>248</v>
      </c>
      <c r="R257" s="42"/>
    </row>
    <row r="258" spans="1:18" ht="21" customHeight="1">
      <c r="A258" s="157"/>
      <c r="B258" s="45" t="s">
        <v>110</v>
      </c>
      <c r="C258" s="45" t="s">
        <v>342</v>
      </c>
      <c r="D258" s="45" t="s">
        <v>343</v>
      </c>
      <c r="E258" s="46" t="s">
        <v>130</v>
      </c>
      <c r="F258" s="37" t="s">
        <v>239</v>
      </c>
      <c r="G258" s="125"/>
      <c r="H258" s="47"/>
      <c r="I258" s="47">
        <v>8.1</v>
      </c>
      <c r="J258" s="47"/>
      <c r="K258" s="19">
        <f t="shared" si="4"/>
        <v>8.1</v>
      </c>
      <c r="L258" s="35"/>
      <c r="M258" s="35"/>
      <c r="N258" s="35"/>
      <c r="O258" s="35"/>
      <c r="P258" s="35"/>
      <c r="Q258" s="36" t="s">
        <v>248</v>
      </c>
      <c r="R258" s="42"/>
    </row>
    <row r="259" spans="1:18" ht="21" customHeight="1">
      <c r="A259" s="157"/>
      <c r="B259" s="45" t="s">
        <v>110</v>
      </c>
      <c r="C259" s="45" t="s">
        <v>160</v>
      </c>
      <c r="D259" s="45" t="s">
        <v>344</v>
      </c>
      <c r="E259" s="46" t="s">
        <v>130</v>
      </c>
      <c r="F259" s="37" t="s">
        <v>239</v>
      </c>
      <c r="G259" s="125"/>
      <c r="H259" s="47"/>
      <c r="I259" s="47">
        <v>3</v>
      </c>
      <c r="J259" s="47"/>
      <c r="K259" s="19">
        <f t="shared" si="4"/>
        <v>3</v>
      </c>
      <c r="L259" s="35"/>
      <c r="M259" s="35"/>
      <c r="N259" s="35"/>
      <c r="O259" s="35"/>
      <c r="P259" s="35"/>
      <c r="Q259" s="36" t="s">
        <v>248</v>
      </c>
      <c r="R259" s="42"/>
    </row>
    <row r="260" spans="1:18" ht="21" customHeight="1">
      <c r="A260" s="157"/>
      <c r="B260" s="45" t="s">
        <v>110</v>
      </c>
      <c r="C260" s="45" t="s">
        <v>345</v>
      </c>
      <c r="D260" s="45" t="s">
        <v>346</v>
      </c>
      <c r="E260" s="46" t="s">
        <v>130</v>
      </c>
      <c r="F260" s="37" t="s">
        <v>239</v>
      </c>
      <c r="G260" s="125"/>
      <c r="H260" s="47"/>
      <c r="I260" s="47">
        <v>10.6</v>
      </c>
      <c r="J260" s="47"/>
      <c r="K260" s="19">
        <f t="shared" si="4"/>
        <v>10.6</v>
      </c>
      <c r="L260" s="35"/>
      <c r="M260" s="35"/>
      <c r="N260" s="35"/>
      <c r="O260" s="35"/>
      <c r="P260" s="35"/>
      <c r="Q260" s="36" t="s">
        <v>248</v>
      </c>
      <c r="R260" s="42"/>
    </row>
    <row r="261" spans="1:18" ht="21" customHeight="1">
      <c r="A261" s="157"/>
      <c r="B261" s="45" t="s">
        <v>110</v>
      </c>
      <c r="C261" s="45" t="s">
        <v>347</v>
      </c>
      <c r="D261" s="45" t="s">
        <v>344</v>
      </c>
      <c r="E261" s="46" t="s">
        <v>130</v>
      </c>
      <c r="F261" s="37" t="s">
        <v>239</v>
      </c>
      <c r="G261" s="125"/>
      <c r="H261" s="47"/>
      <c r="I261" s="47">
        <v>3</v>
      </c>
      <c r="J261" s="47"/>
      <c r="K261" s="19">
        <f t="shared" si="4"/>
        <v>3</v>
      </c>
      <c r="L261" s="35"/>
      <c r="M261" s="35"/>
      <c r="N261" s="35"/>
      <c r="O261" s="35"/>
      <c r="P261" s="35"/>
      <c r="Q261" s="36" t="s">
        <v>248</v>
      </c>
      <c r="R261" s="42"/>
    </row>
    <row r="262" spans="1:18" ht="21" customHeight="1">
      <c r="A262" s="157"/>
      <c r="B262" s="45" t="s">
        <v>110</v>
      </c>
      <c r="C262" s="45" t="s">
        <v>348</v>
      </c>
      <c r="D262" s="45" t="s">
        <v>349</v>
      </c>
      <c r="E262" s="46" t="s">
        <v>130</v>
      </c>
      <c r="F262" s="37" t="s">
        <v>239</v>
      </c>
      <c r="G262" s="125"/>
      <c r="H262" s="47"/>
      <c r="I262" s="47">
        <v>6</v>
      </c>
      <c r="J262" s="47"/>
      <c r="K262" s="19">
        <f t="shared" si="4"/>
        <v>6</v>
      </c>
      <c r="L262" s="35"/>
      <c r="M262" s="35"/>
      <c r="N262" s="35"/>
      <c r="O262" s="35"/>
      <c r="P262" s="35"/>
      <c r="Q262" s="36" t="s">
        <v>248</v>
      </c>
      <c r="R262" s="42"/>
    </row>
    <row r="263" spans="1:18" ht="21" customHeight="1">
      <c r="A263" s="157"/>
      <c r="B263" s="45" t="s">
        <v>110</v>
      </c>
      <c r="C263" s="45" t="s">
        <v>350</v>
      </c>
      <c r="D263" s="45" t="s">
        <v>351</v>
      </c>
      <c r="E263" s="46" t="s">
        <v>130</v>
      </c>
      <c r="F263" s="37" t="s">
        <v>239</v>
      </c>
      <c r="G263" s="125"/>
      <c r="H263" s="47"/>
      <c r="I263" s="47">
        <v>40</v>
      </c>
      <c r="J263" s="47"/>
      <c r="K263" s="19">
        <f t="shared" ref="K263:K295" si="5">G263+H263+I263+J263</f>
        <v>40</v>
      </c>
      <c r="L263" s="35"/>
      <c r="M263" s="35"/>
      <c r="N263" s="35"/>
      <c r="O263" s="35"/>
      <c r="P263" s="35"/>
      <c r="Q263" s="36" t="s">
        <v>248</v>
      </c>
      <c r="R263" s="42"/>
    </row>
    <row r="264" spans="1:18" ht="21" customHeight="1">
      <c r="A264" s="157"/>
      <c r="B264" s="45" t="s">
        <v>110</v>
      </c>
      <c r="C264" s="45" t="s">
        <v>352</v>
      </c>
      <c r="D264" s="45" t="s">
        <v>353</v>
      </c>
      <c r="E264" s="46" t="s">
        <v>130</v>
      </c>
      <c r="F264" s="37" t="s">
        <v>239</v>
      </c>
      <c r="G264" s="125"/>
      <c r="H264" s="47"/>
      <c r="I264" s="47">
        <v>32</v>
      </c>
      <c r="J264" s="47"/>
      <c r="K264" s="19">
        <f t="shared" si="5"/>
        <v>32</v>
      </c>
      <c r="L264" s="35"/>
      <c r="M264" s="35"/>
      <c r="N264" s="35"/>
      <c r="O264" s="35"/>
      <c r="P264" s="35"/>
      <c r="Q264" s="36" t="s">
        <v>248</v>
      </c>
      <c r="R264" s="42"/>
    </row>
    <row r="265" spans="1:18" ht="21" customHeight="1">
      <c r="A265" s="157"/>
      <c r="B265" s="45" t="s">
        <v>110</v>
      </c>
      <c r="C265" s="45" t="s">
        <v>354</v>
      </c>
      <c r="D265" s="45" t="s">
        <v>355</v>
      </c>
      <c r="E265" s="46" t="s">
        <v>130</v>
      </c>
      <c r="F265" s="37" t="s">
        <v>239</v>
      </c>
      <c r="G265" s="125"/>
      <c r="H265" s="47"/>
      <c r="I265" s="47">
        <v>16</v>
      </c>
      <c r="J265" s="47"/>
      <c r="K265" s="19">
        <f t="shared" si="5"/>
        <v>16</v>
      </c>
      <c r="L265" s="35"/>
      <c r="M265" s="35"/>
      <c r="N265" s="35"/>
      <c r="O265" s="35"/>
      <c r="P265" s="35"/>
      <c r="Q265" s="36" t="s">
        <v>248</v>
      </c>
      <c r="R265" s="42"/>
    </row>
    <row r="266" spans="1:18" ht="21" customHeight="1">
      <c r="A266" s="157"/>
      <c r="B266" s="45" t="s">
        <v>110</v>
      </c>
      <c r="C266" s="45" t="s">
        <v>356</v>
      </c>
      <c r="D266" s="45" t="s">
        <v>357</v>
      </c>
      <c r="E266" s="46" t="s">
        <v>130</v>
      </c>
      <c r="F266" s="37" t="s">
        <v>239</v>
      </c>
      <c r="G266" s="125"/>
      <c r="H266" s="47"/>
      <c r="I266" s="47">
        <v>24</v>
      </c>
      <c r="J266" s="47"/>
      <c r="K266" s="19">
        <f t="shared" si="5"/>
        <v>24</v>
      </c>
      <c r="L266" s="35"/>
      <c r="M266" s="35"/>
      <c r="N266" s="35"/>
      <c r="O266" s="35"/>
      <c r="P266" s="35"/>
      <c r="Q266" s="36" t="s">
        <v>248</v>
      </c>
      <c r="R266" s="42"/>
    </row>
    <row r="267" spans="1:18" ht="21" customHeight="1">
      <c r="A267" s="157"/>
      <c r="B267" s="45" t="s">
        <v>110</v>
      </c>
      <c r="C267" s="45" t="s">
        <v>232</v>
      </c>
      <c r="D267" s="45" t="s">
        <v>358</v>
      </c>
      <c r="E267" s="46" t="s">
        <v>130</v>
      </c>
      <c r="F267" s="37" t="s">
        <v>239</v>
      </c>
      <c r="G267" s="125"/>
      <c r="H267" s="47"/>
      <c r="I267" s="47">
        <v>15</v>
      </c>
      <c r="J267" s="47"/>
      <c r="K267" s="19">
        <f t="shared" si="5"/>
        <v>15</v>
      </c>
      <c r="L267" s="35"/>
      <c r="M267" s="35"/>
      <c r="N267" s="35"/>
      <c r="O267" s="35"/>
      <c r="P267" s="35"/>
      <c r="Q267" s="36" t="s">
        <v>248</v>
      </c>
      <c r="R267" s="42"/>
    </row>
    <row r="268" spans="1:18" ht="21" customHeight="1">
      <c r="A268" s="157"/>
      <c r="B268" s="45" t="s">
        <v>110</v>
      </c>
      <c r="C268" s="45" t="s">
        <v>359</v>
      </c>
      <c r="D268" s="45" t="s">
        <v>360</v>
      </c>
      <c r="E268" s="46" t="s">
        <v>130</v>
      </c>
      <c r="F268" s="37" t="s">
        <v>239</v>
      </c>
      <c r="G268" s="125"/>
      <c r="H268" s="47"/>
      <c r="I268" s="47">
        <v>10</v>
      </c>
      <c r="J268" s="47"/>
      <c r="K268" s="19">
        <f t="shared" si="5"/>
        <v>10</v>
      </c>
      <c r="L268" s="35"/>
      <c r="M268" s="35"/>
      <c r="N268" s="35"/>
      <c r="O268" s="35"/>
      <c r="P268" s="35"/>
      <c r="Q268" s="36" t="s">
        <v>248</v>
      </c>
      <c r="R268" s="42"/>
    </row>
    <row r="269" spans="1:18" ht="21" customHeight="1">
      <c r="A269" s="157" t="s">
        <v>602</v>
      </c>
      <c r="B269" s="45" t="s">
        <v>110</v>
      </c>
      <c r="C269" s="45" t="s">
        <v>361</v>
      </c>
      <c r="D269" s="45" t="s">
        <v>362</v>
      </c>
      <c r="E269" s="46" t="s">
        <v>130</v>
      </c>
      <c r="F269" s="37" t="s">
        <v>239</v>
      </c>
      <c r="G269" s="125"/>
      <c r="H269" s="47"/>
      <c r="I269" s="47">
        <v>20.399999999999999</v>
      </c>
      <c r="J269" s="47"/>
      <c r="K269" s="19">
        <f t="shared" si="5"/>
        <v>20.399999999999999</v>
      </c>
      <c r="L269" s="35"/>
      <c r="M269" s="35"/>
      <c r="N269" s="35"/>
      <c r="O269" s="35"/>
      <c r="P269" s="35"/>
      <c r="Q269" s="36" t="s">
        <v>248</v>
      </c>
      <c r="R269" s="42"/>
    </row>
    <row r="270" spans="1:18" ht="21" customHeight="1">
      <c r="A270" s="157"/>
      <c r="B270" s="45" t="s">
        <v>110</v>
      </c>
      <c r="C270" s="45" t="s">
        <v>174</v>
      </c>
      <c r="D270" s="45" t="s">
        <v>363</v>
      </c>
      <c r="E270" s="46" t="s">
        <v>130</v>
      </c>
      <c r="F270" s="37" t="s">
        <v>239</v>
      </c>
      <c r="G270" s="125"/>
      <c r="H270" s="47"/>
      <c r="I270" s="47">
        <v>20</v>
      </c>
      <c r="J270" s="47"/>
      <c r="K270" s="19">
        <f t="shared" si="5"/>
        <v>20</v>
      </c>
      <c r="L270" s="35"/>
      <c r="M270" s="35"/>
      <c r="N270" s="35"/>
      <c r="O270" s="35"/>
      <c r="P270" s="35"/>
      <c r="Q270" s="36" t="s">
        <v>248</v>
      </c>
      <c r="R270" s="42"/>
    </row>
    <row r="271" spans="1:18" ht="21" customHeight="1">
      <c r="A271" s="157"/>
      <c r="B271" s="45" t="s">
        <v>110</v>
      </c>
      <c r="C271" s="45" t="s">
        <v>364</v>
      </c>
      <c r="D271" s="45" t="s">
        <v>365</v>
      </c>
      <c r="E271" s="46" t="s">
        <v>130</v>
      </c>
      <c r="F271" s="37" t="s">
        <v>239</v>
      </c>
      <c r="G271" s="125"/>
      <c r="H271" s="47"/>
      <c r="I271" s="47">
        <v>41.8</v>
      </c>
      <c r="J271" s="47"/>
      <c r="K271" s="19">
        <f t="shared" si="5"/>
        <v>41.8</v>
      </c>
      <c r="L271" s="35"/>
      <c r="M271" s="35"/>
      <c r="N271" s="35"/>
      <c r="O271" s="35"/>
      <c r="P271" s="35"/>
      <c r="Q271" s="36" t="s">
        <v>248</v>
      </c>
      <c r="R271" s="42"/>
    </row>
    <row r="272" spans="1:18" ht="21" customHeight="1">
      <c r="A272" s="157"/>
      <c r="B272" s="45" t="s">
        <v>110</v>
      </c>
      <c r="C272" s="45" t="s">
        <v>366</v>
      </c>
      <c r="D272" s="45" t="s">
        <v>344</v>
      </c>
      <c r="E272" s="46" t="s">
        <v>130</v>
      </c>
      <c r="F272" s="37" t="s">
        <v>239</v>
      </c>
      <c r="G272" s="125"/>
      <c r="H272" s="47"/>
      <c r="I272" s="47">
        <v>3</v>
      </c>
      <c r="J272" s="47"/>
      <c r="K272" s="19">
        <f t="shared" si="5"/>
        <v>3</v>
      </c>
      <c r="L272" s="35"/>
      <c r="M272" s="35"/>
      <c r="N272" s="35"/>
      <c r="O272" s="35"/>
      <c r="P272" s="35"/>
      <c r="Q272" s="36" t="s">
        <v>248</v>
      </c>
      <c r="R272" s="42"/>
    </row>
    <row r="273" spans="1:18" ht="21" customHeight="1">
      <c r="A273" s="157"/>
      <c r="B273" s="45" t="s">
        <v>110</v>
      </c>
      <c r="C273" s="45" t="s">
        <v>367</v>
      </c>
      <c r="D273" s="45" t="s">
        <v>368</v>
      </c>
      <c r="E273" s="46" t="s">
        <v>130</v>
      </c>
      <c r="F273" s="37" t="s">
        <v>239</v>
      </c>
      <c r="G273" s="125"/>
      <c r="H273" s="47"/>
      <c r="I273" s="47">
        <v>10</v>
      </c>
      <c r="J273" s="47"/>
      <c r="K273" s="19">
        <f t="shared" si="5"/>
        <v>10</v>
      </c>
      <c r="L273" s="35"/>
      <c r="M273" s="35"/>
      <c r="N273" s="35"/>
      <c r="O273" s="35"/>
      <c r="P273" s="35"/>
      <c r="Q273" s="36" t="s">
        <v>248</v>
      </c>
      <c r="R273" s="42"/>
    </row>
    <row r="274" spans="1:18" ht="21" customHeight="1">
      <c r="A274" s="157"/>
      <c r="B274" s="45" t="s">
        <v>110</v>
      </c>
      <c r="C274" s="45" t="s">
        <v>369</v>
      </c>
      <c r="D274" s="45" t="s">
        <v>358</v>
      </c>
      <c r="E274" s="46" t="s">
        <v>130</v>
      </c>
      <c r="F274" s="37" t="s">
        <v>239</v>
      </c>
      <c r="G274" s="125"/>
      <c r="H274" s="47"/>
      <c r="I274" s="47">
        <v>15</v>
      </c>
      <c r="J274" s="47"/>
      <c r="K274" s="19">
        <f t="shared" si="5"/>
        <v>15</v>
      </c>
      <c r="L274" s="35"/>
      <c r="M274" s="35"/>
      <c r="N274" s="35"/>
      <c r="O274" s="35"/>
      <c r="P274" s="35"/>
      <c r="Q274" s="36" t="s">
        <v>248</v>
      </c>
      <c r="R274" s="42"/>
    </row>
    <row r="275" spans="1:18" ht="21" customHeight="1">
      <c r="A275" s="157"/>
      <c r="B275" s="45" t="s">
        <v>110</v>
      </c>
      <c r="C275" s="45" t="s">
        <v>370</v>
      </c>
      <c r="D275" s="45" t="s">
        <v>344</v>
      </c>
      <c r="E275" s="46" t="s">
        <v>130</v>
      </c>
      <c r="F275" s="37" t="s">
        <v>239</v>
      </c>
      <c r="G275" s="125"/>
      <c r="H275" s="47"/>
      <c r="I275" s="47">
        <v>3</v>
      </c>
      <c r="J275" s="47"/>
      <c r="K275" s="19">
        <f t="shared" si="5"/>
        <v>3</v>
      </c>
      <c r="L275" s="35"/>
      <c r="M275" s="35"/>
      <c r="N275" s="35"/>
      <c r="O275" s="35"/>
      <c r="P275" s="35"/>
      <c r="Q275" s="36" t="s">
        <v>248</v>
      </c>
      <c r="R275" s="42"/>
    </row>
    <row r="276" spans="1:18" ht="21" customHeight="1">
      <c r="A276" s="157"/>
      <c r="B276" s="45" t="s">
        <v>110</v>
      </c>
      <c r="C276" s="45" t="s">
        <v>371</v>
      </c>
      <c r="D276" s="45" t="s">
        <v>372</v>
      </c>
      <c r="E276" s="46" t="s">
        <v>130</v>
      </c>
      <c r="F276" s="37" t="s">
        <v>239</v>
      </c>
      <c r="G276" s="125"/>
      <c r="H276" s="47"/>
      <c r="I276" s="47">
        <v>18</v>
      </c>
      <c r="J276" s="47"/>
      <c r="K276" s="19">
        <f t="shared" si="5"/>
        <v>18</v>
      </c>
      <c r="L276" s="35"/>
      <c r="M276" s="35"/>
      <c r="N276" s="35"/>
      <c r="O276" s="35"/>
      <c r="P276" s="35"/>
      <c r="Q276" s="36" t="s">
        <v>248</v>
      </c>
      <c r="R276" s="42"/>
    </row>
    <row r="277" spans="1:18" ht="21" customHeight="1">
      <c r="A277" s="157"/>
      <c r="B277" s="45" t="s">
        <v>110</v>
      </c>
      <c r="C277" s="45" t="s">
        <v>373</v>
      </c>
      <c r="D277" s="45" t="s">
        <v>374</v>
      </c>
      <c r="E277" s="46" t="s">
        <v>130</v>
      </c>
      <c r="F277" s="37" t="s">
        <v>239</v>
      </c>
      <c r="G277" s="125"/>
      <c r="H277" s="47"/>
      <c r="I277" s="47">
        <v>15.5</v>
      </c>
      <c r="J277" s="47"/>
      <c r="K277" s="19">
        <f t="shared" si="5"/>
        <v>15.5</v>
      </c>
      <c r="L277" s="35"/>
      <c r="M277" s="35"/>
      <c r="N277" s="35"/>
      <c r="O277" s="35"/>
      <c r="P277" s="35"/>
      <c r="Q277" s="36" t="s">
        <v>248</v>
      </c>
      <c r="R277" s="42"/>
    </row>
    <row r="278" spans="1:18" ht="21" customHeight="1">
      <c r="A278" s="157"/>
      <c r="B278" s="45" t="s">
        <v>110</v>
      </c>
      <c r="C278" s="45" t="s">
        <v>375</v>
      </c>
      <c r="D278" s="45" t="s">
        <v>376</v>
      </c>
      <c r="E278" s="46" t="s">
        <v>130</v>
      </c>
      <c r="F278" s="37" t="s">
        <v>239</v>
      </c>
      <c r="G278" s="125"/>
      <c r="H278" s="47"/>
      <c r="I278" s="47">
        <v>28</v>
      </c>
      <c r="J278" s="47"/>
      <c r="K278" s="19">
        <f t="shared" si="5"/>
        <v>28</v>
      </c>
      <c r="L278" s="35"/>
      <c r="M278" s="35"/>
      <c r="N278" s="35"/>
      <c r="O278" s="35"/>
      <c r="P278" s="35"/>
      <c r="Q278" s="36" t="s">
        <v>248</v>
      </c>
      <c r="R278" s="42"/>
    </row>
    <row r="279" spans="1:18" ht="21" customHeight="1">
      <c r="A279" s="157"/>
      <c r="B279" s="45" t="s">
        <v>110</v>
      </c>
      <c r="C279" s="45" t="s">
        <v>377</v>
      </c>
      <c r="D279" s="45" t="s">
        <v>378</v>
      </c>
      <c r="E279" s="46" t="s">
        <v>130</v>
      </c>
      <c r="F279" s="37" t="s">
        <v>239</v>
      </c>
      <c r="G279" s="125"/>
      <c r="H279" s="47"/>
      <c r="I279" s="47">
        <v>26</v>
      </c>
      <c r="J279" s="47"/>
      <c r="K279" s="19">
        <f t="shared" si="5"/>
        <v>26</v>
      </c>
      <c r="L279" s="35"/>
      <c r="M279" s="35"/>
      <c r="N279" s="35"/>
      <c r="O279" s="35"/>
      <c r="P279" s="35"/>
      <c r="Q279" s="36" t="s">
        <v>248</v>
      </c>
      <c r="R279" s="42"/>
    </row>
    <row r="280" spans="1:18" ht="21" customHeight="1">
      <c r="A280" s="157"/>
      <c r="B280" s="45" t="s">
        <v>110</v>
      </c>
      <c r="C280" s="45" t="s">
        <v>379</v>
      </c>
      <c r="D280" s="45" t="s">
        <v>380</v>
      </c>
      <c r="E280" s="46" t="s">
        <v>130</v>
      </c>
      <c r="F280" s="37" t="s">
        <v>239</v>
      </c>
      <c r="G280" s="125"/>
      <c r="H280" s="47"/>
      <c r="I280" s="47">
        <v>5</v>
      </c>
      <c r="J280" s="47"/>
      <c r="K280" s="19">
        <f t="shared" si="5"/>
        <v>5</v>
      </c>
      <c r="L280" s="35"/>
      <c r="M280" s="35"/>
      <c r="N280" s="35"/>
      <c r="O280" s="35"/>
      <c r="P280" s="35"/>
      <c r="Q280" s="36" t="s">
        <v>248</v>
      </c>
      <c r="R280" s="42"/>
    </row>
    <row r="281" spans="1:18" ht="21" customHeight="1">
      <c r="A281" s="157"/>
      <c r="B281" s="45" t="s">
        <v>110</v>
      </c>
      <c r="C281" s="45" t="s">
        <v>177</v>
      </c>
      <c r="D281" s="45" t="s">
        <v>381</v>
      </c>
      <c r="E281" s="46" t="s">
        <v>130</v>
      </c>
      <c r="F281" s="37" t="s">
        <v>239</v>
      </c>
      <c r="G281" s="125"/>
      <c r="H281" s="47"/>
      <c r="I281" s="47">
        <v>10.8</v>
      </c>
      <c r="J281" s="47"/>
      <c r="K281" s="19">
        <f t="shared" si="5"/>
        <v>10.8</v>
      </c>
      <c r="L281" s="35"/>
      <c r="M281" s="35"/>
      <c r="N281" s="35"/>
      <c r="O281" s="35"/>
      <c r="P281" s="35"/>
      <c r="Q281" s="36" t="s">
        <v>248</v>
      </c>
      <c r="R281" s="42"/>
    </row>
    <row r="282" spans="1:18" ht="21" customHeight="1">
      <c r="A282" s="157"/>
      <c r="B282" s="45" t="s">
        <v>110</v>
      </c>
      <c r="C282" s="45" t="s">
        <v>382</v>
      </c>
      <c r="D282" s="45" t="s">
        <v>358</v>
      </c>
      <c r="E282" s="46" t="s">
        <v>130</v>
      </c>
      <c r="F282" s="37" t="s">
        <v>239</v>
      </c>
      <c r="G282" s="125"/>
      <c r="H282" s="47"/>
      <c r="I282" s="47">
        <v>15</v>
      </c>
      <c r="J282" s="47"/>
      <c r="K282" s="19">
        <f t="shared" si="5"/>
        <v>15</v>
      </c>
      <c r="L282" s="35"/>
      <c r="M282" s="35"/>
      <c r="N282" s="35"/>
      <c r="O282" s="35"/>
      <c r="P282" s="35"/>
      <c r="Q282" s="36" t="s">
        <v>248</v>
      </c>
      <c r="R282" s="42"/>
    </row>
    <row r="283" spans="1:18" ht="21" customHeight="1">
      <c r="A283" s="157"/>
      <c r="B283" s="45" t="s">
        <v>110</v>
      </c>
      <c r="C283" s="45" t="s">
        <v>383</v>
      </c>
      <c r="D283" s="45" t="s">
        <v>384</v>
      </c>
      <c r="E283" s="46" t="s">
        <v>130</v>
      </c>
      <c r="F283" s="37" t="s">
        <v>239</v>
      </c>
      <c r="G283" s="125"/>
      <c r="H283" s="47"/>
      <c r="I283" s="47">
        <v>10</v>
      </c>
      <c r="J283" s="47"/>
      <c r="K283" s="19">
        <f t="shared" si="5"/>
        <v>10</v>
      </c>
      <c r="L283" s="35"/>
      <c r="M283" s="35"/>
      <c r="N283" s="35"/>
      <c r="O283" s="35"/>
      <c r="P283" s="35"/>
      <c r="Q283" s="36" t="s">
        <v>248</v>
      </c>
      <c r="R283" s="42"/>
    </row>
    <row r="284" spans="1:18" ht="21" customHeight="1">
      <c r="A284" s="157"/>
      <c r="B284" s="45" t="s">
        <v>110</v>
      </c>
      <c r="C284" s="45" t="s">
        <v>203</v>
      </c>
      <c r="D284" s="45" t="s">
        <v>385</v>
      </c>
      <c r="E284" s="46" t="s">
        <v>130</v>
      </c>
      <c r="F284" s="37" t="s">
        <v>239</v>
      </c>
      <c r="G284" s="125"/>
      <c r="H284" s="47"/>
      <c r="I284" s="47">
        <v>20</v>
      </c>
      <c r="J284" s="47"/>
      <c r="K284" s="19">
        <f t="shared" si="5"/>
        <v>20</v>
      </c>
      <c r="L284" s="35"/>
      <c r="M284" s="35"/>
      <c r="N284" s="35"/>
      <c r="O284" s="35"/>
      <c r="P284" s="35"/>
      <c r="Q284" s="36" t="s">
        <v>248</v>
      </c>
      <c r="R284" s="42"/>
    </row>
    <row r="285" spans="1:18" ht="21" customHeight="1">
      <c r="A285" s="157"/>
      <c r="B285" s="45" t="s">
        <v>110</v>
      </c>
      <c r="C285" s="45" t="s">
        <v>155</v>
      </c>
      <c r="D285" s="45" t="s">
        <v>386</v>
      </c>
      <c r="E285" s="46" t="s">
        <v>130</v>
      </c>
      <c r="F285" s="37" t="s">
        <v>239</v>
      </c>
      <c r="G285" s="125"/>
      <c r="H285" s="47"/>
      <c r="I285" s="47">
        <v>30</v>
      </c>
      <c r="J285" s="47"/>
      <c r="K285" s="19">
        <f t="shared" si="5"/>
        <v>30</v>
      </c>
      <c r="L285" s="35"/>
      <c r="M285" s="35"/>
      <c r="N285" s="35"/>
      <c r="O285" s="35"/>
      <c r="P285" s="35"/>
      <c r="Q285" s="36" t="s">
        <v>248</v>
      </c>
      <c r="R285" s="42"/>
    </row>
    <row r="286" spans="1:18" ht="21" customHeight="1">
      <c r="A286" s="157"/>
      <c r="B286" s="45" t="s">
        <v>110</v>
      </c>
      <c r="C286" s="45" t="s">
        <v>387</v>
      </c>
      <c r="D286" s="45" t="s">
        <v>388</v>
      </c>
      <c r="E286" s="46" t="s">
        <v>130</v>
      </c>
      <c r="F286" s="37" t="s">
        <v>239</v>
      </c>
      <c r="G286" s="125"/>
      <c r="H286" s="47"/>
      <c r="I286" s="47">
        <v>10</v>
      </c>
      <c r="J286" s="47"/>
      <c r="K286" s="19">
        <f t="shared" si="5"/>
        <v>10</v>
      </c>
      <c r="L286" s="35"/>
      <c r="M286" s="35"/>
      <c r="N286" s="35"/>
      <c r="O286" s="35"/>
      <c r="P286" s="35"/>
      <c r="Q286" s="36" t="s">
        <v>248</v>
      </c>
      <c r="R286" s="42"/>
    </row>
    <row r="287" spans="1:18" ht="21" customHeight="1">
      <c r="A287" s="157"/>
      <c r="B287" s="45" t="s">
        <v>110</v>
      </c>
      <c r="C287" s="45" t="s">
        <v>389</v>
      </c>
      <c r="D287" s="45" t="s">
        <v>390</v>
      </c>
      <c r="E287" s="46" t="s">
        <v>130</v>
      </c>
      <c r="F287" s="37" t="s">
        <v>239</v>
      </c>
      <c r="G287" s="125"/>
      <c r="H287" s="47"/>
      <c r="I287" s="47">
        <v>22</v>
      </c>
      <c r="J287" s="47"/>
      <c r="K287" s="19">
        <f t="shared" si="5"/>
        <v>22</v>
      </c>
      <c r="L287" s="35"/>
      <c r="M287" s="35"/>
      <c r="N287" s="35"/>
      <c r="O287" s="35"/>
      <c r="P287" s="35"/>
      <c r="Q287" s="36" t="s">
        <v>248</v>
      </c>
      <c r="R287" s="42"/>
    </row>
    <row r="288" spans="1:18" ht="21" customHeight="1">
      <c r="A288" s="157"/>
      <c r="B288" s="45" t="s">
        <v>110</v>
      </c>
      <c r="C288" s="45" t="s">
        <v>391</v>
      </c>
      <c r="D288" s="45" t="s">
        <v>392</v>
      </c>
      <c r="E288" s="46" t="s">
        <v>130</v>
      </c>
      <c r="F288" s="37" t="s">
        <v>239</v>
      </c>
      <c r="G288" s="125"/>
      <c r="H288" s="47"/>
      <c r="I288" s="47">
        <v>61</v>
      </c>
      <c r="J288" s="47"/>
      <c r="K288" s="19">
        <f t="shared" si="5"/>
        <v>61</v>
      </c>
      <c r="L288" s="35"/>
      <c r="M288" s="35"/>
      <c r="N288" s="35"/>
      <c r="O288" s="35"/>
      <c r="P288" s="35"/>
      <c r="Q288" s="36" t="s">
        <v>248</v>
      </c>
      <c r="R288" s="42"/>
    </row>
    <row r="289" spans="1:18" ht="48.75" customHeight="1">
      <c r="A289" s="157"/>
      <c r="B289" s="45" t="s">
        <v>111</v>
      </c>
      <c r="C289" s="45" t="s">
        <v>393</v>
      </c>
      <c r="D289" s="45" t="s">
        <v>394</v>
      </c>
      <c r="E289" s="46" t="s">
        <v>130</v>
      </c>
      <c r="F289" s="62" t="s">
        <v>397</v>
      </c>
      <c r="G289" s="125"/>
      <c r="H289" s="47"/>
      <c r="I289" s="47">
        <v>400</v>
      </c>
      <c r="J289" s="47"/>
      <c r="K289" s="19">
        <f t="shared" si="5"/>
        <v>400</v>
      </c>
      <c r="L289" s="35"/>
      <c r="M289" s="35"/>
      <c r="N289" s="35"/>
      <c r="O289" s="35"/>
      <c r="P289" s="35"/>
      <c r="Q289" s="46" t="s">
        <v>395</v>
      </c>
      <c r="R289" s="42"/>
    </row>
    <row r="290" spans="1:18" ht="151.5" customHeight="1">
      <c r="A290" s="157"/>
      <c r="B290" s="45" t="s">
        <v>592</v>
      </c>
      <c r="C290" s="45" t="s">
        <v>399</v>
      </c>
      <c r="D290" s="45" t="s">
        <v>400</v>
      </c>
      <c r="E290" s="46" t="s">
        <v>130</v>
      </c>
      <c r="F290" s="45" t="s">
        <v>401</v>
      </c>
      <c r="G290" s="130">
        <v>90</v>
      </c>
      <c r="H290" s="63"/>
      <c r="I290" s="63">
        <v>32.200000000000003</v>
      </c>
      <c r="J290" s="63"/>
      <c r="K290" s="19">
        <f t="shared" si="5"/>
        <v>122.2</v>
      </c>
      <c r="L290" s="35"/>
      <c r="M290" s="35"/>
      <c r="N290" s="35"/>
      <c r="O290" s="35"/>
      <c r="P290" s="35"/>
      <c r="Q290" s="64" t="s">
        <v>402</v>
      </c>
      <c r="R290" s="42"/>
    </row>
    <row r="291" spans="1:18" ht="85.5" customHeight="1">
      <c r="A291" s="157" t="s">
        <v>602</v>
      </c>
      <c r="B291" s="103" t="s">
        <v>588</v>
      </c>
      <c r="C291" s="77" t="s">
        <v>420</v>
      </c>
      <c r="D291" s="97" t="s">
        <v>571</v>
      </c>
      <c r="E291" s="78" t="s">
        <v>419</v>
      </c>
      <c r="F291" s="37" t="s">
        <v>239</v>
      </c>
      <c r="G291" s="131">
        <v>165</v>
      </c>
      <c r="H291" s="83"/>
      <c r="I291" s="81"/>
      <c r="J291" s="80"/>
      <c r="K291" s="19">
        <f t="shared" si="5"/>
        <v>165</v>
      </c>
      <c r="L291" s="82"/>
      <c r="M291" s="82"/>
      <c r="N291" s="82"/>
      <c r="O291" s="82"/>
      <c r="P291" s="82"/>
      <c r="Q291" s="98" t="s">
        <v>572</v>
      </c>
      <c r="R291" s="42"/>
    </row>
    <row r="292" spans="1:18" ht="36.75" customHeight="1">
      <c r="A292" s="157"/>
      <c r="B292" s="103" t="s">
        <v>590</v>
      </c>
      <c r="C292" s="77" t="s">
        <v>421</v>
      </c>
      <c r="D292" s="77" t="s">
        <v>422</v>
      </c>
      <c r="E292" s="78" t="s">
        <v>419</v>
      </c>
      <c r="F292" s="37" t="s">
        <v>239</v>
      </c>
      <c r="G292" s="131"/>
      <c r="H292" s="83"/>
      <c r="I292" s="81">
        <v>200</v>
      </c>
      <c r="J292" s="80"/>
      <c r="K292" s="135">
        <f>G292+H292+I292+J292</f>
        <v>200</v>
      </c>
      <c r="L292" s="82"/>
      <c r="M292" s="82"/>
      <c r="N292" s="82"/>
      <c r="O292" s="82"/>
      <c r="P292" s="82"/>
      <c r="Q292" s="98" t="s">
        <v>572</v>
      </c>
      <c r="R292" s="42"/>
    </row>
    <row r="293" spans="1:18" ht="71.25" customHeight="1">
      <c r="A293" s="157"/>
      <c r="B293" s="134" t="s">
        <v>586</v>
      </c>
      <c r="C293" s="77" t="s">
        <v>425</v>
      </c>
      <c r="D293" s="77" t="s">
        <v>426</v>
      </c>
      <c r="E293" s="78" t="s">
        <v>419</v>
      </c>
      <c r="F293" s="77" t="s">
        <v>427</v>
      </c>
      <c r="G293" s="131"/>
      <c r="H293" s="80"/>
      <c r="I293" s="81">
        <v>1000</v>
      </c>
      <c r="J293" s="80"/>
      <c r="K293" s="19">
        <f t="shared" si="5"/>
        <v>1000</v>
      </c>
      <c r="L293" s="82"/>
      <c r="M293" s="82"/>
      <c r="N293" s="82"/>
      <c r="O293" s="82"/>
      <c r="P293" s="82"/>
      <c r="Q293" s="98" t="s">
        <v>572</v>
      </c>
      <c r="R293" s="42"/>
    </row>
    <row r="294" spans="1:18" ht="45.75" customHeight="1">
      <c r="A294" s="157"/>
      <c r="B294" s="134" t="s">
        <v>596</v>
      </c>
      <c r="C294" s="77" t="s">
        <v>417</v>
      </c>
      <c r="D294" s="77" t="s">
        <v>418</v>
      </c>
      <c r="E294" s="78" t="s">
        <v>419</v>
      </c>
      <c r="F294" s="36" t="s">
        <v>574</v>
      </c>
      <c r="G294" s="131"/>
      <c r="H294" s="80">
        <v>30</v>
      </c>
      <c r="I294" s="81"/>
      <c r="J294" s="80"/>
      <c r="K294" s="19">
        <f t="shared" si="5"/>
        <v>30</v>
      </c>
      <c r="L294" s="82"/>
      <c r="M294" s="82"/>
      <c r="N294" s="82"/>
      <c r="O294" s="82"/>
      <c r="P294" s="82"/>
      <c r="Q294" s="98" t="s">
        <v>572</v>
      </c>
      <c r="R294" s="42"/>
    </row>
    <row r="295" spans="1:18" ht="40.5" customHeight="1">
      <c r="A295" s="157"/>
      <c r="B295" s="103" t="s">
        <v>598</v>
      </c>
      <c r="C295" s="77" t="s">
        <v>423</v>
      </c>
      <c r="D295" s="77" t="s">
        <v>424</v>
      </c>
      <c r="E295" s="78" t="s">
        <v>419</v>
      </c>
      <c r="F295" s="36" t="s">
        <v>575</v>
      </c>
      <c r="G295" s="131"/>
      <c r="H295" s="80">
        <v>70</v>
      </c>
      <c r="I295" s="81"/>
      <c r="J295" s="80"/>
      <c r="K295" s="19">
        <f t="shared" si="5"/>
        <v>70</v>
      </c>
      <c r="L295" s="82"/>
      <c r="M295" s="82"/>
      <c r="N295" s="82"/>
      <c r="O295" s="82"/>
      <c r="P295" s="82"/>
      <c r="Q295" s="99" t="s">
        <v>573</v>
      </c>
      <c r="R295" s="42"/>
    </row>
    <row r="296" spans="1:18" ht="26.25" customHeight="1">
      <c r="A296" s="157"/>
      <c r="B296" s="162" t="s">
        <v>398</v>
      </c>
      <c r="C296" s="158"/>
      <c r="D296" s="158"/>
      <c r="E296" s="158"/>
      <c r="F296" s="158"/>
      <c r="G296" s="108">
        <f>SUM(G143:G295)</f>
        <v>9319.6</v>
      </c>
      <c r="H296" s="34">
        <f>SUM(H143:H295)</f>
        <v>2336.7999999999997</v>
      </c>
      <c r="I296" s="34">
        <f>SUM(I143:I295)</f>
        <v>7542.2000000000016</v>
      </c>
      <c r="J296" s="34">
        <f>SUM(J143:J295)</f>
        <v>196</v>
      </c>
      <c r="K296" s="34">
        <f>SUM(K143:K295)</f>
        <v>19394.599999999999</v>
      </c>
      <c r="L296" s="42"/>
      <c r="M296" s="42"/>
      <c r="N296" s="42"/>
      <c r="O296" s="42"/>
      <c r="P296" s="42"/>
      <c r="Q296" s="36"/>
      <c r="R296" s="42"/>
    </row>
    <row r="297" spans="1:18" ht="26.25" customHeight="1">
      <c r="A297" s="158" t="s">
        <v>396</v>
      </c>
      <c r="B297" s="158"/>
      <c r="C297" s="158"/>
      <c r="D297" s="158"/>
      <c r="E297" s="158"/>
      <c r="F297" s="158"/>
      <c r="G297" s="108">
        <f>G296+G142</f>
        <v>16107.41</v>
      </c>
      <c r="H297" s="34">
        <f>H296+H142</f>
        <v>4630.7999999999993</v>
      </c>
      <c r="I297" s="34">
        <f>I296+I142</f>
        <v>8611.7000000000007</v>
      </c>
      <c r="J297" s="34">
        <f>J296+J142</f>
        <v>1064.25</v>
      </c>
      <c r="K297" s="34">
        <f>K296+K142</f>
        <v>30414.16</v>
      </c>
      <c r="L297" s="42"/>
      <c r="M297" s="42"/>
      <c r="N297" s="42"/>
      <c r="O297" s="42"/>
      <c r="P297" s="42"/>
      <c r="Q297" s="36"/>
      <c r="R297" s="42"/>
    </row>
  </sheetData>
  <autoFilter ref="A5:R297"/>
  <mergeCells count="31">
    <mergeCell ref="A27:A49"/>
    <mergeCell ref="A240:A268"/>
    <mergeCell ref="A269:A290"/>
    <mergeCell ref="A291:A296"/>
    <mergeCell ref="A170:A187"/>
    <mergeCell ref="A188:A212"/>
    <mergeCell ref="A213:A239"/>
    <mergeCell ref="A1:R1"/>
    <mergeCell ref="A2:R2"/>
    <mergeCell ref="G3:P3"/>
    <mergeCell ref="G4:K4"/>
    <mergeCell ref="L4:O4"/>
    <mergeCell ref="P4:P5"/>
    <mergeCell ref="Q3:Q5"/>
    <mergeCell ref="R3:R5"/>
    <mergeCell ref="A297:F297"/>
    <mergeCell ref="A3:A5"/>
    <mergeCell ref="B3:B5"/>
    <mergeCell ref="C3:C5"/>
    <mergeCell ref="D3:D5"/>
    <mergeCell ref="E3:E5"/>
    <mergeCell ref="F3:F5"/>
    <mergeCell ref="B296:F296"/>
    <mergeCell ref="A6:A26"/>
    <mergeCell ref="A101:A125"/>
    <mergeCell ref="A126:A141"/>
    <mergeCell ref="A143:A152"/>
    <mergeCell ref="A153:A169"/>
    <mergeCell ref="A50:A74"/>
    <mergeCell ref="A75:A100"/>
    <mergeCell ref="B142:F142"/>
  </mergeCells>
  <phoneticPr fontId="24" type="noConversion"/>
  <pageMargins left="0.55000000000000004" right="0.55000000000000004" top="0.98402777777777795" bottom="0.86527777777777803" header="0.51180555555555596" footer="0.51180555555555596"/>
  <pageSetup paperSize="8" orientation="landscape" r:id="rId1"/>
  <ignoredErrors>
    <ignoredError sqref="K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附件1</vt:lpstr>
      <vt:lpstr>附表-2</vt:lpstr>
      <vt:lpstr>附表-3</vt:lpstr>
      <vt:lpstr>'附表-2'!Print_Titles</vt:lpstr>
      <vt:lpstr>'附表-3'!Print_Titles</vt:lpstr>
      <vt:lpstr>附件1!Print_Titles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2018-04-13T01:35:44Z</cp:lastPrinted>
  <dcterms:created xsi:type="dcterms:W3CDTF">2016-12-12T09:04:00Z</dcterms:created>
  <dcterms:modified xsi:type="dcterms:W3CDTF">2018-04-19T08:43:37Z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