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805" tabRatio="903" firstSheet="27" activeTab="32"/>
  </bookViews>
  <sheets>
    <sheet name="封面" sheetId="32" r:id="rId1"/>
    <sheet name="目录" sheetId="33" r:id="rId2"/>
    <sheet name="2025年一般公共预算收入执行情况表" sheetId="1" r:id="rId3"/>
    <sheet name="2025年一般公共预算支出执行情况表" sheetId="2" r:id="rId4"/>
    <sheet name="2025年 一般公共预算补助情况表" sheetId="3" r:id="rId5"/>
    <sheet name="2025年一般债务限额和余额情况表" sheetId="4" r:id="rId6"/>
    <sheet name="2026年度一般公共预算税收返还和转移性收支预算表" sheetId="5" r:id="rId7"/>
    <sheet name="2026年一般公共预算收入预算表" sheetId="6" r:id="rId8"/>
    <sheet name="2026年一般公共预算支出预算总表" sheetId="7" r:id="rId9"/>
    <sheet name="2026年一般公共预算补助情况表" sheetId="8" r:id="rId10"/>
    <sheet name="2026年一般公共预算支出预算表" sheetId="9" r:id="rId11"/>
    <sheet name="2026年一般公共预算支出经济分类预算表" sheetId="10" r:id="rId12"/>
    <sheet name="2026年一般公共预算基本支出经济分类预算表" sheetId="11" r:id="rId13"/>
    <sheet name="2026年专项转移支付预算表" sheetId="12" r:id="rId14"/>
    <sheet name="2026年新增一般债券安排方案表" sheetId="13" r:id="rId15"/>
    <sheet name="2025年政府性基金预算收入执行情况表" sheetId="14" r:id="rId16"/>
    <sheet name="2025年政府性基金预算支出执行情况表" sheetId="15" r:id="rId17"/>
    <sheet name="2025年政府性基金补助情况表" sheetId="16" r:id="rId18"/>
    <sheet name="2025年地方政府专项债务限额和余额情况表" sheetId="17" r:id="rId19"/>
    <sheet name="2026年政府性基金收入预算表" sheetId="18" r:id="rId20"/>
    <sheet name="2026年政府性基金支出预算总表" sheetId="19" r:id="rId21"/>
    <sheet name="2026年清涧县政府性基金预算转移性收支决算录入表" sheetId="20" r:id="rId22"/>
    <sheet name="2026年政府性基金支出预算表" sheetId="21" r:id="rId23"/>
    <sheet name="2026年政府性基金转移支付预算表" sheetId="22" r:id="rId24"/>
    <sheet name="2026年新增专项债券安排方案表" sheetId="23" r:id="rId25"/>
    <sheet name="2025年国有资本经营预算收入执行情况表" sheetId="24" r:id="rId26"/>
    <sheet name="2025年国有资本经营预算支出执行情况表" sheetId="25" r:id="rId27"/>
    <sheet name="2026年国有资本经营收入预算表" sheetId="26" r:id="rId28"/>
    <sheet name="2026年国有资本经营支出预算表" sheetId="27" r:id="rId29"/>
    <sheet name="2025年社会保险基金收入预算执行情况表" sheetId="28" r:id="rId30"/>
    <sheet name="2025年社会保险基金支出预算执行情况表" sheetId="29" r:id="rId31"/>
    <sheet name="2026年社会保险基金收入预算表" sheetId="30" r:id="rId32"/>
    <sheet name="2026年社会保险基金支出预算表" sheetId="31" r:id="rId33"/>
  </sheets>
  <externalReferences>
    <externalReference r:id="rId34"/>
    <externalReference r:id="rId35"/>
  </externalReferences>
  <definedNames>
    <definedName name="_xlnm._FilterDatabase" localSheetId="10" hidden="1">'2026年一般公共预算支出预算表'!$B$4:$C$1320</definedName>
    <definedName name="_xlnm.Print_Titles" localSheetId="4">'2025年 一般公共预算补助情况表'!$1:$3</definedName>
    <definedName name="_xlnm.Print_Titles" localSheetId="6">'2026年度一般公共预算税收返还和转移性收支预算表'!$1:$4</definedName>
    <definedName name="_xlnm.Print_Titles" localSheetId="9">'2026年一般公共预算补助情况表'!$1:$3</definedName>
    <definedName name="_xlnm.Print_Titles" localSheetId="10">'2026年一般公共预算支出预算表'!$1:$4</definedName>
    <definedName name="_xlnm.Print_Titles" localSheetId="16">'2025年政府性基金预算支出执行情况表'!$1:$2</definedName>
    <definedName name="_xlnm.Print_Titles" localSheetId="19">'2026年政府性基金收入预算表'!$1:$3</definedName>
    <definedName name="_xlnm.Print_Titles" localSheetId="20">'2026年政府性基金支出预算总表'!$1:$3</definedName>
    <definedName name="_xlnm.Print_Titles" localSheetId="22">'2026年政府性基金支出预算表'!$1:$3</definedName>
    <definedName name="_xlnm.Print_Titles" localSheetId="23">'2026年政府性基金转移支付预算表'!$1:$3</definedName>
    <definedName name="_1301_石家庄市" hidden="1">[1]内置数据!$AK$2:$AK$24</definedName>
    <definedName name="_1303_秦皇岛市" hidden="1">[1]内置数据!$AM$2:$AM$9</definedName>
    <definedName name="_1305_邢台市" hidden="1">[1]内置数据!$AO$2:$AO$20</definedName>
    <definedName name="SSWR" hidden="1">IF('[1]表一（录入表）'!$I$2="预算四舍五入到万元",0,IF('[1]表一（录入表）'!$I$2="预算四舍五入到百元",2,IF('[1]表一（录入表）'!$I$2="预算四舍五入到元",4,0)))</definedName>
    <definedName name="B2TJ" hidden="1">'[1]表一（录入表）'!$J$5</definedName>
    <definedName name="_xlnm.Print_Titles" localSheetId="1">目录!$1:$1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<sst xmlns="http://schemas.openxmlformats.org/spreadsheetml/2006/main" count="4312" uniqueCount="3301">
  <si>
    <t>财政预算报告附表</t>
  </si>
  <si>
    <t>清涧县2025年财政预算执行情况和
2026年财政预算（草案）</t>
  </si>
  <si>
    <t xml:space="preserve">           清涧县财政局</t>
  </si>
  <si>
    <t xml:space="preserve">          2026/03</t>
  </si>
  <si>
    <t>目    录</t>
  </si>
  <si>
    <t>一、一般公共预算报表</t>
  </si>
  <si>
    <t>表1  2025年一般公共预算收入执行情况表</t>
  </si>
  <si>
    <t>表2  2025年一般公共预算支出执行情况表</t>
  </si>
  <si>
    <t>表3  2025年一般公共预算补助情况表</t>
  </si>
  <si>
    <t>表4  2025年一般债务限额和余额情况表</t>
  </si>
  <si>
    <t>表5  2026年度清涧县一般公共预算税收返还和转移性收支预算表</t>
  </si>
  <si>
    <t>表6  2026年一般公共预算收入预算表</t>
  </si>
  <si>
    <t>表7  2026年一般公共预算支出预算总表</t>
  </si>
  <si>
    <t>表8  2026年一般公共预算补助情况表</t>
  </si>
  <si>
    <t>表9  2026年一般公共预算支出预算表</t>
  </si>
  <si>
    <t>表10 2026年一般公共预算支出经济分类预算表</t>
  </si>
  <si>
    <t>表11 2026年一般公共预算基本支出经济分类预算表</t>
  </si>
  <si>
    <t>表12 2026年专项转移支付预算表</t>
  </si>
  <si>
    <t>表13 2026年新增一般债券安排方案表</t>
  </si>
  <si>
    <t>二、政府性基金预算报表</t>
  </si>
  <si>
    <t>表14 2025年政府性基金预算收入执行情况表</t>
  </si>
  <si>
    <t>表15 2025年政府性基金预算支出执行情况表</t>
  </si>
  <si>
    <t>表16 2025年政府性基金补助情况表</t>
  </si>
  <si>
    <t>表17 2025年地方政府专项债务限额和余额情况表</t>
  </si>
  <si>
    <t>表18 2026年政府性基金收入预算表</t>
  </si>
  <si>
    <t>表19 2026年政府性基金支出预算总表</t>
  </si>
  <si>
    <t>表20 2026年度清涧县政府性基金预算转移性收支预算表</t>
  </si>
  <si>
    <t>表21 2026年政府性基金支出预算表</t>
  </si>
  <si>
    <t>表22 2026年政府性基金转移支付预算表</t>
  </si>
  <si>
    <t>表23 2026年新增专项债券安排方案表</t>
  </si>
  <si>
    <t>三、国有资本经营预算报表</t>
  </si>
  <si>
    <t>表24 2025年国有资本经营预算收入执行情况表</t>
  </si>
  <si>
    <t>表25 2025年国有资本经营预算支出执行情况表</t>
  </si>
  <si>
    <t>表26 2026年国有资本经营收入预算表</t>
  </si>
  <si>
    <t>表27 2026年国有资本经营支出预算表</t>
  </si>
  <si>
    <t>四、社会保险基金预算报表</t>
  </si>
  <si>
    <t>表28 2025年社会保险基金收入预算执行情况表</t>
  </si>
  <si>
    <t>表29 2025年社会保险基金支出预算执行情况表</t>
  </si>
  <si>
    <t>表30 2026年社会保险基金收入预算表</t>
  </si>
  <si>
    <t>表31 2026年社会保险基金支出预算表</t>
  </si>
  <si>
    <r>
      <rPr>
        <b/>
        <sz val="20"/>
        <rFont val="Verdana"/>
        <charset val="134"/>
      </rPr>
      <t>2025</t>
    </r>
    <r>
      <rPr>
        <b/>
        <sz val="20"/>
        <rFont val="宋体"/>
        <charset val="134"/>
      </rPr>
      <t>年一般公共预算收入执行情况表</t>
    </r>
  </si>
  <si>
    <t>表一</t>
  </si>
  <si>
    <t>单位：万元</t>
  </si>
  <si>
    <t>项    目</t>
  </si>
  <si>
    <r>
      <rPr>
        <b/>
        <sz val="12"/>
        <color rgb="FF000000"/>
        <rFont val="Verdana"/>
        <charset val="134"/>
      </rPr>
      <t>2024</t>
    </r>
    <r>
      <rPr>
        <b/>
        <sz val="12"/>
        <color rgb="FF000000"/>
        <rFont val="宋体"/>
        <charset val="134"/>
      </rPr>
      <t>年决算数</t>
    </r>
  </si>
  <si>
    <r>
      <rPr>
        <b/>
        <sz val="12"/>
        <color rgb="FF000000"/>
        <rFont val="Verdana"/>
        <charset val="134"/>
      </rPr>
      <t>2025</t>
    </r>
    <r>
      <rPr>
        <b/>
        <sz val="12"/>
        <color rgb="FF000000"/>
        <rFont val="宋体"/>
        <charset val="134"/>
      </rPr>
      <t>年预算数</t>
    </r>
  </si>
  <si>
    <r>
      <rPr>
        <b/>
        <sz val="12"/>
        <color rgb="FF000000"/>
        <rFont val="Verdana"/>
        <charset val="134"/>
      </rPr>
      <t>2025</t>
    </r>
    <r>
      <rPr>
        <b/>
        <sz val="12"/>
        <color rgb="FF000000"/>
        <rFont val="宋体"/>
        <charset val="134"/>
      </rPr>
      <t>年执行数</t>
    </r>
  </si>
  <si>
    <t>一、税收收入</t>
  </si>
  <si>
    <t>增值税</t>
  </si>
  <si>
    <t>消费税</t>
  </si>
  <si>
    <t>企业所得税</t>
  </si>
  <si>
    <t>企业所得税退税</t>
  </si>
  <si>
    <t>个人所得税</t>
  </si>
  <si>
    <t>资源税</t>
  </si>
  <si>
    <t>城市维护建设税</t>
  </si>
  <si>
    <t>房产税</t>
  </si>
  <si>
    <t>印花税</t>
  </si>
  <si>
    <t>城镇土地使用税</t>
  </si>
  <si>
    <t>土地增值税</t>
  </si>
  <si>
    <t>车船税</t>
  </si>
  <si>
    <t>船舶吨税</t>
  </si>
  <si>
    <t>车辆购置税</t>
  </si>
  <si>
    <t>关税</t>
  </si>
  <si>
    <t>耕地占用税</t>
  </si>
  <si>
    <t>契税</t>
  </si>
  <si>
    <t>烟叶税</t>
  </si>
  <si>
    <t>环境保护税</t>
  </si>
  <si>
    <t>其他税收收入</t>
  </si>
  <si>
    <t>二、非税收入</t>
  </si>
  <si>
    <t>专项收入</t>
  </si>
  <si>
    <t>行政事业性收费收入</t>
  </si>
  <si>
    <t>罚没收入</t>
  </si>
  <si>
    <t>国有资本经营收入</t>
  </si>
  <si>
    <t>国有资源（资产）有偿使用收入</t>
  </si>
  <si>
    <t>捐赠收入</t>
  </si>
  <si>
    <t>政府住房基金收入</t>
  </si>
  <si>
    <t>其他收入</t>
  </si>
  <si>
    <t>收入合计</t>
  </si>
  <si>
    <r>
      <rPr>
        <b/>
        <sz val="20"/>
        <rFont val="Verdana"/>
        <charset val="134"/>
      </rPr>
      <t>2025</t>
    </r>
    <r>
      <rPr>
        <b/>
        <sz val="20"/>
        <rFont val="宋体"/>
        <charset val="134"/>
      </rPr>
      <t>年一般公共预算支出执行情况表</t>
    </r>
  </si>
  <si>
    <t>表二</t>
  </si>
  <si>
    <r>
      <rPr>
        <sz val="12"/>
        <rFont val="宋体"/>
        <charset val="134"/>
      </rPr>
      <t>单位</t>
    </r>
    <r>
      <rPr>
        <sz val="12"/>
        <rFont val="Verdana"/>
        <charset val="134"/>
      </rPr>
      <t>:</t>
    </r>
    <r>
      <rPr>
        <sz val="12"/>
        <rFont val="宋体"/>
        <charset val="134"/>
      </rPr>
      <t>万元</t>
    </r>
  </si>
  <si>
    <t>备注</t>
  </si>
  <si>
    <t>一、一般公共服务支出</t>
  </si>
  <si>
    <t>二、国防支出</t>
  </si>
  <si>
    <t>三、公共安全支出</t>
  </si>
  <si>
    <t>四、教育支出</t>
  </si>
  <si>
    <t>五、科学技术支出</t>
  </si>
  <si>
    <t>六、文化旅游体育与传媒支出</t>
  </si>
  <si>
    <t>七、社会保障和就业支出</t>
  </si>
  <si>
    <t>八、卫生健康支出</t>
  </si>
  <si>
    <t>九、节能环保支出</t>
  </si>
  <si>
    <t>十、城乡社区支出</t>
  </si>
  <si>
    <t>十一、农林水支出</t>
  </si>
  <si>
    <t>十二、交通运输支出</t>
  </si>
  <si>
    <t>十三、资源勘探工业信息等支出</t>
  </si>
  <si>
    <t>十四、商业服务业等支出</t>
  </si>
  <si>
    <t>十五、金融支出</t>
  </si>
  <si>
    <t>十六、援助其他地区支出</t>
  </si>
  <si>
    <t>十七、自然资源海洋气象等支出</t>
  </si>
  <si>
    <t>十八、住房保障支出</t>
  </si>
  <si>
    <t>十九、粮油物资储备支出</t>
  </si>
  <si>
    <t>二十、灾害防治及应急管理支出</t>
  </si>
  <si>
    <t>二十一、债务付息支出</t>
  </si>
  <si>
    <t>二十二、债务发行费用支出</t>
  </si>
  <si>
    <t>二十三、其他支出</t>
  </si>
  <si>
    <t>支出合计</t>
  </si>
  <si>
    <r>
      <rPr>
        <b/>
        <sz val="20"/>
        <rFont val="Verdana"/>
        <charset val="134"/>
      </rPr>
      <t>2025</t>
    </r>
    <r>
      <rPr>
        <b/>
        <sz val="20"/>
        <rFont val="宋体"/>
        <charset val="134"/>
      </rPr>
      <t>年一般公共预算补助情况表</t>
    </r>
  </si>
  <si>
    <t>表三</t>
  </si>
  <si>
    <t>项目</t>
  </si>
  <si>
    <t>金额</t>
  </si>
  <si>
    <t>一、返还性收入</t>
  </si>
  <si>
    <t>二、一般性转移支付收入</t>
  </si>
  <si>
    <t>体制补助收入</t>
  </si>
  <si>
    <t>均衡性转移支付收入</t>
  </si>
  <si>
    <t>县级基本财力保障机制奖补资金收入</t>
  </si>
  <si>
    <t>结算补助收入</t>
  </si>
  <si>
    <t>资源枯竭型城市转移支付补助收入</t>
  </si>
  <si>
    <t>企业事业单位划转补助收入</t>
  </si>
  <si>
    <t>产粮（油）大县奖励资金收入</t>
  </si>
  <si>
    <t>重点生态功能区转移支付收入</t>
  </si>
  <si>
    <t>固定数额补助收入</t>
  </si>
  <si>
    <t>革命老区转移支付收入</t>
  </si>
  <si>
    <t>民族地区转移支付收入</t>
  </si>
  <si>
    <t>边境地区转移支付收入</t>
  </si>
  <si>
    <t>巩固脱贫攻坚成果衔接乡村振兴转移支付收入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</si>
  <si>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</si>
  <si>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</si>
  <si>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</si>
  <si>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</si>
  <si>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</si>
  <si>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</si>
  <si>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</si>
  <si>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</si>
  <si>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</si>
  <si>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</si>
  <si>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</si>
  <si>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</si>
  <si>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</si>
  <si>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资源勘探工业信息等共同财政事权转移支付收入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</si>
  <si>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</si>
  <si>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</si>
  <si>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</si>
  <si>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</si>
  <si>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</si>
  <si>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</si>
  <si>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</si>
  <si>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增值税留抵退税转移支付收入</t>
  </si>
  <si>
    <t>其他退税减税降费转移支付收入</t>
  </si>
  <si>
    <t>补充县区财力转移支付收入</t>
  </si>
  <si>
    <t>其他一般性转移支付收入</t>
  </si>
  <si>
    <t>三、专项转移支付收入</t>
  </si>
  <si>
    <t>一般公共服务</t>
  </si>
  <si>
    <t>国防</t>
  </si>
  <si>
    <t>公共安全</t>
  </si>
  <si>
    <t>教育</t>
  </si>
  <si>
    <t>科学技术</t>
  </si>
  <si>
    <t>文化旅游体育与传媒</t>
  </si>
  <si>
    <t>社会保障和就业</t>
  </si>
  <si>
    <t>卫生健康</t>
  </si>
  <si>
    <t>节能环保</t>
  </si>
  <si>
    <t>城乡社区</t>
  </si>
  <si>
    <t>农林水</t>
  </si>
  <si>
    <t>交通运输</t>
  </si>
  <si>
    <t>资源勘探工业信息等</t>
  </si>
  <si>
    <t>商业服务业等</t>
  </si>
  <si>
    <t>金融</t>
  </si>
  <si>
    <t>自然资源海洋气象等</t>
  </si>
  <si>
    <t>住房保障</t>
  </si>
  <si>
    <t>粮油物资储备</t>
  </si>
  <si>
    <t>灾害防治及应急管理</t>
  </si>
  <si>
    <t>补助合计</t>
  </si>
  <si>
    <r>
      <rPr>
        <b/>
        <sz val="20"/>
        <rFont val="Verdana"/>
        <charset val="134"/>
      </rPr>
      <t>2025</t>
    </r>
    <r>
      <rPr>
        <b/>
        <sz val="20"/>
        <rFont val="宋体"/>
        <charset val="134"/>
      </rPr>
      <t>年一般债务限额和余额情况表</t>
    </r>
  </si>
  <si>
    <t>表四</t>
  </si>
  <si>
    <t>级次</t>
  </si>
  <si>
    <t>一般债务限额</t>
  </si>
  <si>
    <t>一般债务余额</t>
  </si>
  <si>
    <t>清涧县</t>
  </si>
  <si>
    <t>2026年度清涧县一般公共预算税收返还和转移性收支预算表</t>
  </si>
  <si>
    <t>表五</t>
  </si>
  <si>
    <t>决 算 数</t>
  </si>
  <si>
    <t>一般公共预算收入</t>
  </si>
  <si>
    <t>一般公共预算支出</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</si>
  <si>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</si>
  <si>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</si>
  <si>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</si>
  <si>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</si>
  <si>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</si>
  <si>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</si>
  <si>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</si>
  <si>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</si>
  <si>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</si>
  <si>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</si>
  <si>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</si>
  <si>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</si>
  <si>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</si>
  <si>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</si>
  <si>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</si>
  <si>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</si>
  <si>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</si>
  <si>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</si>
  <si>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</si>
  <si>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</si>
  <si>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</si>
  <si>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</si>
  <si>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</si>
  <si>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</si>
  <si>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</si>
  <si>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</si>
  <si>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</si>
  <si>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</si>
  <si>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</si>
  <si>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</si>
  <si>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</si>
  <si>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</si>
  <si>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</si>
  <si>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</si>
  <si>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</si>
  <si>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</si>
  <si>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</si>
  <si>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</si>
  <si>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</si>
  <si>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</si>
  <si>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</si>
  <si>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</si>
  <si>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</si>
  <si>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欠发达地区转移支付支出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</si>
  <si>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</si>
  <si>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</si>
  <si>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</si>
  <si>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</si>
  <si>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</si>
  <si>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</si>
  <si>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</si>
  <si>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</si>
  <si>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</si>
  <si>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</si>
  <si>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</si>
  <si>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</si>
  <si>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</si>
  <si>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</si>
  <si>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</si>
  <si>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</si>
  <si>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</si>
  <si>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</si>
  <si>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</si>
  <si>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</si>
  <si>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</si>
  <si>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</si>
  <si>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</si>
  <si>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</si>
  <si>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</si>
  <si>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</si>
  <si>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</si>
  <si>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</si>
  <si>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</si>
  <si>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</si>
  <si>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</si>
  <si>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</si>
  <si>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</si>
  <si>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</si>
  <si>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</si>
  <si>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</si>
  <si>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</si>
  <si>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</si>
  <si>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</si>
  <si>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</si>
  <si>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</si>
  <si>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</si>
  <si>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</si>
  <si>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</si>
  <si>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</si>
  <si>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</si>
  <si>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</si>
  <si>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</si>
  <si>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</si>
  <si>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</si>
  <si>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</si>
  <si>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</si>
  <si>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</si>
  <si>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</si>
  <si>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</si>
  <si>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</si>
  <si>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</si>
  <si>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</si>
  <si>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</si>
  <si>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</si>
  <si>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</si>
  <si>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</si>
  <si>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</si>
  <si>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</si>
  <si>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</si>
  <si>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</si>
  <si>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</si>
  <si>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</si>
  <si>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</si>
  <si>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</si>
  <si>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</si>
  <si>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</si>
  <si>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</si>
  <si>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其他支出</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</si>
  <si>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</si>
  <si>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</si>
  <si>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</si>
  <si>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</si>
  <si>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</si>
  <si>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</si>
  <si>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</si>
  <si>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</si>
  <si>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</si>
  <si>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</si>
  <si>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</si>
  <si>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</si>
  <si>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</si>
  <si>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</si>
  <si>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</si>
  <si>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</si>
  <si>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</si>
  <si>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</si>
  <si>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</si>
  <si>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</si>
  <si>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</si>
  <si>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</si>
  <si>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</si>
  <si>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</si>
  <si>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</si>
  <si>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</si>
  <si>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</si>
  <si>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</si>
  <si>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</si>
  <si>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</si>
  <si>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</si>
  <si>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</si>
  <si>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</si>
  <si>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</si>
  <si>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</si>
  <si>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</si>
  <si>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</si>
  <si>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</si>
  <si>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</si>
  <si>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</si>
  <si>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</si>
  <si>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</si>
  <si>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</si>
  <si>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</si>
  <si>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</si>
  <si>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</si>
  <si>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</si>
  <si>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</si>
  <si>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</si>
  <si>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</si>
  <si>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</si>
  <si>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</si>
  <si>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</si>
  <si>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</si>
  <si>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</si>
  <si>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</si>
  <si>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</si>
  <si>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</si>
  <si>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</si>
  <si>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</si>
  <si>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</si>
  <si>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</si>
  <si>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</si>
  <si>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</si>
  <si>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</si>
  <si>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</si>
  <si>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</si>
  <si>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</si>
  <si>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</si>
  <si>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</si>
  <si>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</si>
  <si>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</si>
  <si>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</si>
  <si>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</si>
  <si>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</si>
  <si>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</si>
  <si>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</si>
  <si>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</si>
  <si>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</si>
  <si>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</si>
  <si>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</si>
  <si>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</si>
  <si>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</si>
  <si>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</si>
  <si>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</si>
  <si>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</si>
  <si>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</si>
  <si>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</si>
  <si>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r>
      <rPr>
        <b/>
        <sz val="20"/>
        <rFont val="Verdana"/>
        <charset val="134"/>
      </rPr>
      <t>2026</t>
    </r>
    <r>
      <rPr>
        <b/>
        <sz val="20"/>
        <rFont val="宋体"/>
        <charset val="134"/>
      </rPr>
      <t>年一般公共预算收入预算表</t>
    </r>
  </si>
  <si>
    <t>表六</t>
  </si>
  <si>
    <t>项        目</t>
  </si>
  <si>
    <r>
      <rPr>
        <b/>
        <sz val="12"/>
        <color rgb="FF000000"/>
        <rFont val="Verdana"/>
        <charset val="134"/>
      </rPr>
      <t>2026</t>
    </r>
    <r>
      <rPr>
        <b/>
        <sz val="12"/>
        <color rgb="FF000000"/>
        <rFont val="宋体"/>
        <charset val="134"/>
      </rPr>
      <t>年预算数</t>
    </r>
  </si>
  <si>
    <t>地方政府一般债券转贷收入</t>
  </si>
  <si>
    <t>转移性收入</t>
  </si>
  <si>
    <t xml:space="preserve">  上级补助收入</t>
  </si>
  <si>
    <t>返还性收入</t>
  </si>
  <si>
    <t>一般性转移支付收入</t>
  </si>
  <si>
    <t>专项转移支付收入</t>
  </si>
  <si>
    <t>体质上解收入</t>
  </si>
  <si>
    <t>专项上解收入</t>
  </si>
  <si>
    <t xml:space="preserve">  调入资金</t>
  </si>
  <si>
    <t>从政府性基金预算调入一般公共预算</t>
  </si>
  <si>
    <t>从国有资本经营预算调入一般公共预算</t>
  </si>
  <si>
    <t>从其他资金调入一般公共预算</t>
  </si>
  <si>
    <t xml:space="preserve">  动用预算稳定调节基金</t>
  </si>
  <si>
    <t xml:space="preserve">  上年结余收入</t>
  </si>
  <si>
    <t>收入总计</t>
  </si>
  <si>
    <r>
      <rPr>
        <b/>
        <sz val="20"/>
        <rFont val="Verdana"/>
        <charset val="134"/>
      </rPr>
      <t>2026</t>
    </r>
    <r>
      <rPr>
        <b/>
        <sz val="20"/>
        <rFont val="宋体"/>
        <charset val="134"/>
      </rPr>
      <t>年一般公共预算支出预算总表</t>
    </r>
  </si>
  <si>
    <t>表七</t>
  </si>
  <si>
    <t>县级支出</t>
  </si>
  <si>
    <t>十六、自然资源海洋气象等支出</t>
  </si>
  <si>
    <t>十七、住房保障支出</t>
  </si>
  <si>
    <t>十八、粮油物资储备支出</t>
  </si>
  <si>
    <t>十九、灾害防治及应急管理支出</t>
  </si>
  <si>
    <t>二十、预备费</t>
  </si>
  <si>
    <t>二十一、其他支出</t>
  </si>
  <si>
    <t>二十二、债务付息支出</t>
  </si>
  <si>
    <t>二十三、债务发行费用支出</t>
  </si>
  <si>
    <t>地方政府一般债券还本支出</t>
  </si>
  <si>
    <t>转移性支出</t>
  </si>
  <si>
    <t>返还性支出</t>
  </si>
  <si>
    <t>一般性转移支付</t>
  </si>
  <si>
    <t>专项转移支付</t>
  </si>
  <si>
    <t>上解支出</t>
  </si>
  <si>
    <t>支出总计</t>
  </si>
  <si>
    <r>
      <rPr>
        <b/>
        <sz val="20"/>
        <rFont val="Verdana"/>
        <charset val="134"/>
      </rPr>
      <t>2026</t>
    </r>
    <r>
      <rPr>
        <b/>
        <sz val="20"/>
        <rFont val="宋体"/>
        <charset val="134"/>
      </rPr>
      <t>年一般公共预算补助情况表</t>
    </r>
  </si>
  <si>
    <t>表八</t>
  </si>
  <si>
    <t>预算数</t>
  </si>
  <si>
    <r>
      <rPr>
        <b/>
        <sz val="20"/>
        <rFont val="Verdana"/>
        <charset val="134"/>
      </rPr>
      <t>2026</t>
    </r>
    <r>
      <rPr>
        <b/>
        <sz val="20"/>
        <rFont val="宋体"/>
        <charset val="134"/>
      </rPr>
      <t>年一般公共预算支出预算表</t>
    </r>
  </si>
  <si>
    <t>表九                                                                                                 单位：万元</t>
  </si>
  <si>
    <r>
      <rPr>
        <b/>
        <sz val="12"/>
        <color rgb="FF000000"/>
        <rFont val="宋体"/>
        <charset val="134"/>
      </rPr>
      <t>项</t>
    </r>
    <r>
      <rPr>
        <b/>
        <sz val="12"/>
        <color rgb="FF000000"/>
        <rFont val="Verdana"/>
        <charset val="134"/>
      </rPr>
      <t xml:space="preserve">        </t>
    </r>
    <r>
      <rPr>
        <b/>
        <sz val="12"/>
        <color rgb="FF000000"/>
        <rFont val="宋体"/>
        <charset val="134"/>
      </rPr>
      <t>目</t>
    </r>
  </si>
  <si>
    <t>科目代码</t>
  </si>
  <si>
    <t>科目名称</t>
  </si>
  <si>
    <t>一般公共服务支出</t>
  </si>
  <si>
    <t>人大事务</t>
  </si>
  <si>
    <t>2010101</t>
  </si>
  <si>
    <t>行政运行</t>
  </si>
  <si>
    <t>2010102</t>
  </si>
  <si>
    <t>一般行政管理事务</t>
  </si>
  <si>
    <t>2010103</t>
  </si>
  <si>
    <t>机关服务</t>
  </si>
  <si>
    <t>2010104</t>
  </si>
  <si>
    <t>人大会议</t>
  </si>
  <si>
    <t>2010105</t>
  </si>
  <si>
    <t>人大立法</t>
  </si>
  <si>
    <t>2010106</t>
  </si>
  <si>
    <t>人大监督</t>
  </si>
  <si>
    <t>2010107</t>
  </si>
  <si>
    <t>人大代表履职能力提升</t>
  </si>
  <si>
    <t>2010108</t>
  </si>
  <si>
    <t>代表工作</t>
  </si>
  <si>
    <t>2010109</t>
  </si>
  <si>
    <t>人大信访工作</t>
  </si>
  <si>
    <t>2010150</t>
  </si>
  <si>
    <t>事业运行</t>
  </si>
  <si>
    <t>2010199</t>
  </si>
  <si>
    <t>其他人大事务支出</t>
  </si>
  <si>
    <t>政协事务</t>
  </si>
  <si>
    <t>2010201</t>
  </si>
  <si>
    <t>2010202</t>
  </si>
  <si>
    <t>2010203</t>
  </si>
  <si>
    <t>2010204</t>
  </si>
  <si>
    <t>政协会议</t>
  </si>
  <si>
    <t>2010205</t>
  </si>
  <si>
    <t>委员视察</t>
  </si>
  <si>
    <t>2010206</t>
  </si>
  <si>
    <t>参政议政</t>
  </si>
  <si>
    <t>2010250</t>
  </si>
  <si>
    <t>2010299</t>
  </si>
  <si>
    <t>其他政协事务支出</t>
  </si>
  <si>
    <r>
      <rPr>
        <b/>
        <sz val="12"/>
        <rFont val="宋体"/>
        <charset val="134"/>
      </rPr>
      <t>政府办公厅</t>
    </r>
    <r>
      <rPr>
        <b/>
        <sz val="12"/>
        <rFont val="Verdana"/>
        <charset val="134"/>
      </rPr>
      <t>(</t>
    </r>
    <r>
      <rPr>
        <b/>
        <sz val="12"/>
        <rFont val="宋体"/>
        <charset val="134"/>
      </rPr>
      <t>室</t>
    </r>
    <r>
      <rPr>
        <b/>
        <sz val="12"/>
        <rFont val="Verdana"/>
        <charset val="134"/>
      </rPr>
      <t>)</t>
    </r>
    <r>
      <rPr>
        <b/>
        <sz val="12"/>
        <rFont val="宋体"/>
        <charset val="134"/>
      </rPr>
      <t>及相关机构事务</t>
    </r>
  </si>
  <si>
    <t>2010301</t>
  </si>
  <si>
    <t>2010302</t>
  </si>
  <si>
    <t>2010303</t>
  </si>
  <si>
    <t>2010304</t>
  </si>
  <si>
    <t>专项服务</t>
  </si>
  <si>
    <t>2010305</t>
  </si>
  <si>
    <t>专项业务及机关事务管理</t>
  </si>
  <si>
    <t>2010306</t>
  </si>
  <si>
    <t>政务公开审批</t>
  </si>
  <si>
    <t>2010309</t>
  </si>
  <si>
    <t>参事事务</t>
  </si>
  <si>
    <t>2010350</t>
  </si>
  <si>
    <t>2010399</t>
  </si>
  <si>
    <t>其他政府办公厅（室）及相关机构事务支出</t>
  </si>
  <si>
    <t>发展与改革事务</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</si>
  <si>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</si>
  <si>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</si>
  <si>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</si>
  <si>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</si>
  <si>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</si>
  <si>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</si>
  <si>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</si>
  <si>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</si>
  <si>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</si>
  <si>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</si>
  <si>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</si>
  <si>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</si>
  <si>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</si>
  <si>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</si>
  <si>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</si>
  <si>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</si>
  <si>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统计信息事务</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</si>
  <si>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</si>
  <si>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</si>
  <si>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</si>
  <si>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</si>
  <si>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</si>
  <si>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</si>
  <si>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</si>
  <si>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</si>
  <si>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</si>
  <si>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</si>
  <si>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</si>
  <si>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</si>
  <si>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</si>
  <si>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</si>
  <si>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</si>
  <si>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</si>
  <si>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财政事务</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</si>
  <si>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</si>
  <si>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</si>
  <si>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</si>
  <si>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</si>
  <si>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</si>
  <si>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</si>
  <si>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</si>
  <si>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</si>
  <si>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</si>
  <si>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</si>
  <si>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</si>
  <si>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</si>
  <si>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</si>
  <si>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</si>
  <si>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</si>
  <si>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</si>
  <si>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税收事务</t>
  </si>
  <si>
    <t>2010701</t>
  </si>
  <si>
    <t>2010702</t>
  </si>
  <si>
    <t>2010703</t>
  </si>
  <si>
    <t>2010709</t>
  </si>
  <si>
    <t>2010710</t>
  </si>
  <si>
    <t>税收业务</t>
  </si>
  <si>
    <t>2010750</t>
  </si>
  <si>
    <t>2010799</t>
  </si>
  <si>
    <t>其他税收事务支出</t>
  </si>
  <si>
    <t>审计事务</t>
  </si>
  <si>
    <t>2010801</t>
  </si>
  <si>
    <t>2010802</t>
  </si>
  <si>
    <t>2010803</t>
  </si>
  <si>
    <t>2010804</t>
  </si>
  <si>
    <t>审计业务</t>
  </si>
  <si>
    <t>2010805</t>
  </si>
  <si>
    <t>审计管理</t>
  </si>
  <si>
    <t>2010806</t>
  </si>
  <si>
    <t>2010850</t>
  </si>
  <si>
    <t>2010899</t>
  </si>
  <si>
    <t>其他审计事务支出</t>
  </si>
  <si>
    <t>海关事务</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</si>
  <si>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</si>
  <si>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</si>
  <si>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</si>
  <si>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</si>
  <si>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</si>
  <si>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</si>
  <si>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</si>
  <si>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</si>
  <si>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</si>
  <si>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</si>
  <si>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</si>
  <si>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</si>
  <si>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</si>
  <si>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</si>
  <si>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</si>
  <si>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</si>
  <si>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</si>
  <si>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</si>
  <si>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</si>
  <si>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纪检监察事务</t>
  </si>
  <si>
    <t>2011101</t>
  </si>
  <si>
    <t>2011102</t>
  </si>
  <si>
    <t>2011103</t>
  </si>
  <si>
    <t>2011104</t>
  </si>
  <si>
    <t>大案要案查处</t>
  </si>
  <si>
    <t>2011105</t>
  </si>
  <si>
    <t>派驻派出机构</t>
  </si>
  <si>
    <t>2011106</t>
  </si>
  <si>
    <t>巡视工作</t>
  </si>
  <si>
    <t>2011150</t>
  </si>
  <si>
    <t>2011199</t>
  </si>
  <si>
    <t>其他纪检监察事务支出</t>
  </si>
  <si>
    <t>商贸事务</t>
  </si>
  <si>
    <t>2011301</t>
  </si>
  <si>
    <t>2011302</t>
  </si>
  <si>
    <t>2011303</t>
  </si>
  <si>
    <t>2011304</t>
  </si>
  <si>
    <t>对外贸易管理</t>
  </si>
  <si>
    <t>2011305</t>
  </si>
  <si>
    <t>国际经济合作</t>
  </si>
  <si>
    <t>2011306</t>
  </si>
  <si>
    <t>外资管理</t>
  </si>
  <si>
    <t>2011307</t>
  </si>
  <si>
    <t>国内贸易管理</t>
  </si>
  <si>
    <t>2011308</t>
  </si>
  <si>
    <t>招商引资</t>
  </si>
  <si>
    <t>2011350</t>
  </si>
  <si>
    <t>2011399</t>
  </si>
  <si>
    <t>其他商贸事务支出</t>
  </si>
  <si>
    <t>知识产权事务</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</si>
  <si>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</si>
  <si>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</si>
  <si>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</si>
  <si>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</si>
  <si>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</si>
  <si>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</si>
  <si>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</si>
  <si>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</si>
  <si>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</si>
  <si>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</si>
  <si>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</si>
  <si>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</si>
  <si>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</si>
  <si>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</si>
  <si>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</si>
  <si>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</si>
  <si>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</si>
  <si>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</si>
  <si>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民族事务</t>
  </si>
  <si>
    <t>2012301</t>
  </si>
  <si>
    <t>2012302</t>
  </si>
  <si>
    <t>2012303</t>
  </si>
  <si>
    <t>2012304</t>
  </si>
  <si>
    <t>民族工作专项</t>
  </si>
  <si>
    <t>2012350</t>
  </si>
  <si>
    <t>2012399</t>
  </si>
  <si>
    <t>其他民族事务支出</t>
  </si>
  <si>
    <t>港澳台事务</t>
  </si>
  <si>
    <t>2012501</t>
  </si>
  <si>
    <t>2012502</t>
  </si>
  <si>
    <t>2012503</t>
  </si>
  <si>
    <t>2012504</t>
  </si>
  <si>
    <t>港澳事务</t>
  </si>
  <si>
    <t>2012505</t>
  </si>
  <si>
    <t>台湾事务</t>
  </si>
  <si>
    <t>2012550</t>
  </si>
  <si>
    <t>2012599</t>
  </si>
  <si>
    <t>其他港澳台事务支出</t>
  </si>
  <si>
    <t>档案事务</t>
  </si>
  <si>
    <t>2012601</t>
  </si>
  <si>
    <t>2012602</t>
  </si>
  <si>
    <t>2012603</t>
  </si>
  <si>
    <t>2012604</t>
  </si>
  <si>
    <t>档案馆</t>
  </si>
  <si>
    <t>2012699</t>
  </si>
  <si>
    <t>其他档案事务支出</t>
  </si>
  <si>
    <t>民主党派及工商联事务</t>
  </si>
  <si>
    <t>2012801</t>
  </si>
  <si>
    <t>2012802</t>
  </si>
  <si>
    <t>2012803</t>
  </si>
  <si>
    <t>2012804</t>
  </si>
  <si>
    <t>2012850</t>
  </si>
  <si>
    <t>2012899</t>
  </si>
  <si>
    <t>其他民主党派及工商联事务支出</t>
  </si>
  <si>
    <t>群众团体事务</t>
  </si>
  <si>
    <t>2012901</t>
  </si>
  <si>
    <t>2012902</t>
  </si>
  <si>
    <t>2012903</t>
  </si>
  <si>
    <t>2012906</t>
  </si>
  <si>
    <t>工会事务</t>
  </si>
  <si>
    <t>2012950</t>
  </si>
  <si>
    <t>2012999</t>
  </si>
  <si>
    <t>其他群众团体事务支出</t>
  </si>
  <si>
    <r>
      <rPr>
        <b/>
        <sz val="12"/>
        <rFont val="宋体"/>
        <charset val="134"/>
      </rPr>
      <t>党委办公厅</t>
    </r>
    <r>
      <rPr>
        <b/>
        <sz val="12"/>
        <rFont val="Verdana"/>
        <charset val="134"/>
      </rPr>
      <t>(</t>
    </r>
    <r>
      <rPr>
        <b/>
        <sz val="12"/>
        <rFont val="宋体"/>
        <charset val="134"/>
      </rPr>
      <t>室</t>
    </r>
    <r>
      <rPr>
        <b/>
        <sz val="12"/>
        <rFont val="Verdana"/>
        <charset val="134"/>
      </rPr>
      <t>)</t>
    </r>
    <r>
      <rPr>
        <b/>
        <sz val="12"/>
        <rFont val="宋体"/>
        <charset val="134"/>
      </rPr>
      <t>及相关机构事务</t>
    </r>
  </si>
  <si>
    <t>2013101</t>
  </si>
  <si>
    <t>2013102</t>
  </si>
  <si>
    <t>2013103</t>
  </si>
  <si>
    <t>2013105</t>
  </si>
  <si>
    <t>专项业务</t>
  </si>
  <si>
    <t>2013150</t>
  </si>
  <si>
    <t>2013199</t>
  </si>
  <si>
    <t>其他党委办公厅（室）及相关机构事务支出</t>
  </si>
  <si>
    <t>组织事务</t>
  </si>
  <si>
    <t>2013201</t>
  </si>
  <si>
    <t>2013202</t>
  </si>
  <si>
    <t>2013203</t>
  </si>
  <si>
    <t>2013204</t>
  </si>
  <si>
    <t>公务员事务</t>
  </si>
  <si>
    <t>2013250</t>
  </si>
  <si>
    <t>2013299</t>
  </si>
  <si>
    <t>其他组织事务支出</t>
  </si>
  <si>
    <t>宣传事务</t>
  </si>
  <si>
    <t>2013301</t>
  </si>
  <si>
    <t>2013302</t>
  </si>
  <si>
    <t>2013303</t>
  </si>
  <si>
    <t>2013304</t>
  </si>
  <si>
    <t>宣传管理</t>
  </si>
  <si>
    <t>2013350</t>
  </si>
  <si>
    <t>2013399</t>
  </si>
  <si>
    <t>其他宣传事务支出</t>
  </si>
  <si>
    <t>统战事务</t>
  </si>
  <si>
    <t>2013401</t>
  </si>
  <si>
    <t>2013402</t>
  </si>
  <si>
    <t>2013403</t>
  </si>
  <si>
    <t>2013404</t>
  </si>
  <si>
    <t>宗教事务</t>
  </si>
  <si>
    <t>2013405</t>
  </si>
  <si>
    <t>华侨事务</t>
  </si>
  <si>
    <t>2013450</t>
  </si>
  <si>
    <t>2013499</t>
  </si>
  <si>
    <t>其他统战事务支出</t>
  </si>
  <si>
    <t>对外联络事务</t>
  </si>
  <si>
    <t>2013501</t>
  </si>
  <si>
    <t>2013502</t>
  </si>
  <si>
    <t>2013503</t>
  </si>
  <si>
    <t>2013550</t>
  </si>
  <si>
    <t>2013599</t>
  </si>
  <si>
    <t>其他对外联络事务支出</t>
  </si>
  <si>
    <t>其他共产党事务支出</t>
  </si>
  <si>
    <t>2013601</t>
  </si>
  <si>
    <t>2013602</t>
  </si>
  <si>
    <t>2013603</t>
  </si>
  <si>
    <t>2013650</t>
  </si>
  <si>
    <t>2013699</t>
  </si>
  <si>
    <t>网信事务</t>
  </si>
  <si>
    <t>2013701</t>
  </si>
  <si>
    <t>2013702</t>
  </si>
  <si>
    <t>2013703</t>
  </si>
  <si>
    <t>2013704</t>
  </si>
  <si>
    <t>信息安全事务</t>
  </si>
  <si>
    <t>2013750</t>
  </si>
  <si>
    <t>2013799</t>
  </si>
  <si>
    <t>其他网信事务支出</t>
  </si>
  <si>
    <t>市场监督管理事务</t>
  </si>
  <si>
    <t>2013801</t>
  </si>
  <si>
    <t>2013802</t>
  </si>
  <si>
    <t>2013803</t>
  </si>
  <si>
    <t>2013804</t>
  </si>
  <si>
    <t>经营主体管理</t>
  </si>
  <si>
    <t>2013805</t>
  </si>
  <si>
    <t>市场秩序执法</t>
  </si>
  <si>
    <t>2013808</t>
  </si>
  <si>
    <t>2013810</t>
  </si>
  <si>
    <t>质量基础</t>
  </si>
  <si>
    <t>2013812</t>
  </si>
  <si>
    <t>药品事务</t>
  </si>
  <si>
    <t>2013813</t>
  </si>
  <si>
    <t>医疗器械事务</t>
  </si>
  <si>
    <t>2013814</t>
  </si>
  <si>
    <t>化妆品事务</t>
  </si>
  <si>
    <t>2013815</t>
  </si>
  <si>
    <t>质量安全监管</t>
  </si>
  <si>
    <t>2013816</t>
  </si>
  <si>
    <t>食品安全监管</t>
  </si>
  <si>
    <t>2013850</t>
  </si>
  <si>
    <t>2013899</t>
  </si>
  <si>
    <t>其他市场监督管理事务</t>
  </si>
  <si>
    <t>社会工作事务</t>
  </si>
  <si>
    <t>2013901</t>
  </si>
  <si>
    <t>2013902</t>
  </si>
  <si>
    <t>2013903</t>
  </si>
  <si>
    <t>2013904</t>
  </si>
  <si>
    <t>2013950</t>
  </si>
  <si>
    <t>2013999</t>
  </si>
  <si>
    <t>其他社会工作事务支出</t>
  </si>
  <si>
    <t>信访事务</t>
  </si>
  <si>
    <t>2014001</t>
  </si>
  <si>
    <t>2014002</t>
  </si>
  <si>
    <t>2014003</t>
  </si>
  <si>
    <t>2014004</t>
  </si>
  <si>
    <t>信访业务</t>
  </si>
  <si>
    <t>2014050</t>
  </si>
  <si>
    <t>2014099</t>
  </si>
  <si>
    <t>其他信访事务支出</t>
  </si>
  <si>
    <t>20141</t>
  </si>
  <si>
    <t>数据事务</t>
  </si>
  <si>
    <t>2014101</t>
  </si>
  <si>
    <t>2014102</t>
  </si>
  <si>
    <t>2014103</t>
  </si>
  <si>
    <t>2014150</t>
  </si>
  <si>
    <t>2014199</t>
  </si>
  <si>
    <t>其他数据事务支出</t>
  </si>
  <si>
    <t>其他一般公共服务支出</t>
  </si>
  <si>
    <t>2019901</t>
  </si>
  <si>
    <t>国家赔偿费用支出</t>
  </si>
  <si>
    <t>2019999</t>
  </si>
  <si>
    <t>202</t>
  </si>
  <si>
    <t>外交支出</t>
  </si>
  <si>
    <t>20201</t>
  </si>
  <si>
    <t>外交管理事务</t>
  </si>
  <si>
    <t>2020101</t>
  </si>
  <si>
    <t>2020102</t>
  </si>
  <si>
    <t>2020103</t>
  </si>
  <si>
    <t>2020104</t>
  </si>
  <si>
    <t>2020150</t>
  </si>
  <si>
    <t>2020199</t>
  </si>
  <si>
    <t>其他外交管理事务支出</t>
  </si>
  <si>
    <t>20202</t>
  </si>
  <si>
    <t>驻外机构</t>
  </si>
  <si>
    <t>2020201</t>
  </si>
  <si>
    <t>驻外使领馆（团、处）</t>
  </si>
  <si>
    <t>2020202</t>
  </si>
  <si>
    <t>其他驻外机构支出</t>
  </si>
  <si>
    <t>20203</t>
  </si>
  <si>
    <t>对外援助</t>
  </si>
  <si>
    <t>2020304</t>
  </si>
  <si>
    <t>援外优惠贷款贴息</t>
  </si>
  <si>
    <t>2020306</t>
  </si>
  <si>
    <t>20204</t>
  </si>
  <si>
    <t>国际组织</t>
  </si>
  <si>
    <t>2020401</t>
  </si>
  <si>
    <t>国际组织会费</t>
  </si>
  <si>
    <t>2020402</t>
  </si>
  <si>
    <t>国际组织捐赠</t>
  </si>
  <si>
    <t>2020403</t>
  </si>
  <si>
    <t>维和摊款</t>
  </si>
  <si>
    <t>2020404</t>
  </si>
  <si>
    <t>国际组织股金及基金</t>
  </si>
  <si>
    <t>2020499</t>
  </si>
  <si>
    <t>其他国际组织支出</t>
  </si>
  <si>
    <t>20205</t>
  </si>
  <si>
    <t>对外合作和交流</t>
  </si>
  <si>
    <t>2020503</t>
  </si>
  <si>
    <t>在华国际会议</t>
  </si>
  <si>
    <t>2020504</t>
  </si>
  <si>
    <t>国际交流活动</t>
  </si>
  <si>
    <t>2020505</t>
  </si>
  <si>
    <t>对外合作活动</t>
  </si>
  <si>
    <t>2020599</t>
  </si>
  <si>
    <t>其他对外合作与交流支出</t>
  </si>
  <si>
    <t>20206</t>
  </si>
  <si>
    <t>对外宣传</t>
  </si>
  <si>
    <t>2020601</t>
  </si>
  <si>
    <t>20207</t>
  </si>
  <si>
    <t>边界勘界联检</t>
  </si>
  <si>
    <t>2020701</t>
  </si>
  <si>
    <t>边界勘界</t>
  </si>
  <si>
    <t>2020702</t>
  </si>
  <si>
    <t>边界联检</t>
  </si>
  <si>
    <t>2020703</t>
  </si>
  <si>
    <t>边界界桩维护</t>
  </si>
  <si>
    <t>2020799</t>
  </si>
  <si>
    <t>其他支出</t>
  </si>
  <si>
    <t>20208</t>
  </si>
  <si>
    <t>国际发展合作</t>
  </si>
  <si>
    <t>2020801</t>
  </si>
  <si>
    <t>2020802</t>
  </si>
  <si>
    <t>2020803</t>
  </si>
  <si>
    <t>2020850</t>
  </si>
  <si>
    <t>2020899</t>
  </si>
  <si>
    <t>其他国际发展合作支出</t>
  </si>
  <si>
    <t>20299</t>
  </si>
  <si>
    <t>其他外交支出</t>
  </si>
  <si>
    <t>2029999</t>
  </si>
  <si>
    <t>203</t>
  </si>
  <si>
    <t>国防支出</t>
  </si>
  <si>
    <t>20301</t>
  </si>
  <si>
    <t>军费</t>
  </si>
  <si>
    <t>2030101</t>
  </si>
  <si>
    <t>现役部队</t>
  </si>
  <si>
    <t>2030102</t>
  </si>
  <si>
    <t>预备役部队</t>
  </si>
  <si>
    <t>2030199</t>
  </si>
  <si>
    <t>其他军费支出</t>
  </si>
  <si>
    <t>20304</t>
  </si>
  <si>
    <t>国防科研事业</t>
  </si>
  <si>
    <t>2030401</t>
  </si>
  <si>
    <t>20305</t>
  </si>
  <si>
    <t>专项工程</t>
  </si>
  <si>
    <t>2030501</t>
  </si>
  <si>
    <t>20306</t>
  </si>
  <si>
    <t>国防动员</t>
  </si>
  <si>
    <t>2030601</t>
  </si>
  <si>
    <t>兵役征集</t>
  </si>
  <si>
    <t>2030602</t>
  </si>
  <si>
    <t>经济动员</t>
  </si>
  <si>
    <t>2030603</t>
  </si>
  <si>
    <t>人民防空</t>
  </si>
  <si>
    <t>2030604</t>
  </si>
  <si>
    <t>交通战备</t>
  </si>
  <si>
    <t>2030607</t>
  </si>
  <si>
    <t>民兵</t>
  </si>
  <si>
    <t>2030608</t>
  </si>
  <si>
    <t>边海防</t>
  </si>
  <si>
    <t>2030699</t>
  </si>
  <si>
    <t>其他国防动员支出</t>
  </si>
  <si>
    <t>其他国防支出</t>
  </si>
  <si>
    <t>武装警察部队</t>
  </si>
  <si>
    <t>2040101</t>
  </si>
  <si>
    <t>2040199</t>
  </si>
  <si>
    <t>其他武装警察部队支出</t>
  </si>
  <si>
    <t>公安</t>
  </si>
  <si>
    <t>2040201</t>
  </si>
  <si>
    <t>2040202</t>
  </si>
  <si>
    <t>2040203</t>
  </si>
  <si>
    <t>2040219</t>
  </si>
  <si>
    <t>2040220</t>
  </si>
  <si>
    <t>执法办案</t>
  </si>
  <si>
    <t>2040221</t>
  </si>
  <si>
    <t>特别业务</t>
  </si>
  <si>
    <t>2040222</t>
  </si>
  <si>
    <t>特勤业务</t>
  </si>
  <si>
    <t>2040223</t>
  </si>
  <si>
    <t>移民事务</t>
  </si>
  <si>
    <t>2040250</t>
  </si>
  <si>
    <t>2040299</t>
  </si>
  <si>
    <t>其他公安支出</t>
  </si>
  <si>
    <t>国家安全</t>
  </si>
  <si>
    <t>2040301</t>
  </si>
  <si>
    <t>2040302</t>
  </si>
  <si>
    <t>2040303</t>
  </si>
  <si>
    <t>2040304</t>
  </si>
  <si>
    <t>安全业务</t>
  </si>
  <si>
    <t>2040350</t>
  </si>
  <si>
    <t>2040399</t>
  </si>
  <si>
    <t>其他国家安全支出</t>
  </si>
  <si>
    <t>检察</t>
  </si>
  <si>
    <t>2040401</t>
  </si>
  <si>
    <t>2040402</t>
  </si>
  <si>
    <t>2040403</t>
  </si>
  <si>
    <t>2040409</t>
  </si>
  <si>
    <t>“两房”建设</t>
  </si>
  <si>
    <t>2040410</t>
  </si>
  <si>
    <t>检察监督</t>
  </si>
  <si>
    <t>2040450</t>
  </si>
  <si>
    <t>2040499</t>
  </si>
  <si>
    <t>其他检察支出</t>
  </si>
  <si>
    <t>法院</t>
  </si>
  <si>
    <t>2040501</t>
  </si>
  <si>
    <t>2040502</t>
  </si>
  <si>
    <t>2040503</t>
  </si>
  <si>
    <t>2040504</t>
  </si>
  <si>
    <t>案件审判</t>
  </si>
  <si>
    <t>2040505</t>
  </si>
  <si>
    <t>案件执行</t>
  </si>
  <si>
    <t>2040506</t>
  </si>
  <si>
    <t>“两庭”建设</t>
  </si>
  <si>
    <t>2040550</t>
  </si>
  <si>
    <t>2040599</t>
  </si>
  <si>
    <t>其他法院支出</t>
  </si>
  <si>
    <t>司法</t>
  </si>
  <si>
    <t>2040601</t>
  </si>
  <si>
    <t>2040602</t>
  </si>
  <si>
    <t>2040603</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</si>
  <si>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</si>
  <si>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</si>
  <si>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</si>
  <si>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</si>
  <si>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</si>
  <si>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</si>
  <si>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</si>
  <si>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</si>
  <si>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</si>
  <si>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</si>
  <si>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</si>
  <si>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</si>
  <si>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</si>
  <si>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</si>
  <si>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</si>
  <si>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2040650</t>
  </si>
  <si>
    <t>2040699</t>
  </si>
  <si>
    <t>其他司法支出</t>
  </si>
  <si>
    <t>监狱</t>
  </si>
  <si>
    <t>2040701</t>
  </si>
  <si>
    <t>2040702</t>
  </si>
  <si>
    <t>2040703</t>
  </si>
  <si>
    <t>2040704</t>
  </si>
  <si>
    <t>罪犯生活及医疗卫生</t>
  </si>
  <si>
    <t>2040705</t>
  </si>
  <si>
    <t>监狱业务及罪犯改造</t>
  </si>
  <si>
    <t>2040706</t>
  </si>
  <si>
    <t>狱政设施建设</t>
  </si>
  <si>
    <t>2040707</t>
  </si>
  <si>
    <t>2040750</t>
  </si>
  <si>
    <t>2040799</t>
  </si>
  <si>
    <t>其他监狱支出</t>
  </si>
  <si>
    <t>强制隔离戒毒</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</si>
  <si>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</si>
  <si>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</si>
  <si>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</si>
  <si>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</si>
  <si>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</si>
  <si>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</si>
  <si>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</si>
  <si>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</si>
  <si>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</si>
  <si>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</si>
  <si>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</si>
  <si>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</si>
  <si>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</si>
  <si>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国家保密</t>
  </si>
  <si>
    <t>2040901</t>
  </si>
  <si>
    <t>2040902</t>
  </si>
  <si>
    <t>2040903</t>
  </si>
  <si>
    <t>2040904</t>
  </si>
  <si>
    <t>保密技术</t>
  </si>
  <si>
    <t>2040905</t>
  </si>
  <si>
    <t>保密管理</t>
  </si>
  <si>
    <t>2040950</t>
  </si>
  <si>
    <t>2040999</t>
  </si>
  <si>
    <t>其他国家保密支出</t>
  </si>
  <si>
    <t>缉私警察</t>
  </si>
  <si>
    <t>2041001</t>
  </si>
  <si>
    <t>2041002</t>
  </si>
  <si>
    <t>2041006</t>
  </si>
  <si>
    <t>2041007</t>
  </si>
  <si>
    <t>缉私业务</t>
  </si>
  <si>
    <t>2041099</t>
  </si>
  <si>
    <t>其他缉私警察支出</t>
  </si>
  <si>
    <t>其他公共安全支出</t>
  </si>
  <si>
    <t>2049902</t>
  </si>
  <si>
    <t>国家司法救助支出</t>
  </si>
  <si>
    <t>2049999</t>
  </si>
  <si>
    <t>教育管理事务</t>
  </si>
  <si>
    <t>2050101</t>
  </si>
  <si>
    <t>2050102</t>
  </si>
  <si>
    <t>2050103</t>
  </si>
  <si>
    <t>2050199</t>
  </si>
  <si>
    <t>其他教育管理事务支出</t>
  </si>
  <si>
    <t>普通教育</t>
  </si>
  <si>
    <t>2050201</t>
  </si>
  <si>
    <t>学前教育</t>
  </si>
  <si>
    <t>2050202</t>
  </si>
  <si>
    <t>小学教育</t>
  </si>
  <si>
    <t>2050203</t>
  </si>
  <si>
    <t>初中教育</t>
  </si>
  <si>
    <t>2050204</t>
  </si>
  <si>
    <t>高中教育</t>
  </si>
  <si>
    <t>2050205</t>
  </si>
  <si>
    <t>高等教育</t>
  </si>
  <si>
    <t>2050299</t>
  </si>
  <si>
    <t>其他普通教育支出</t>
  </si>
  <si>
    <t>职业教育</t>
  </si>
  <si>
    <t>2050301</t>
  </si>
  <si>
    <t>初等职业教育</t>
  </si>
  <si>
    <t>2050302</t>
  </si>
  <si>
    <t>中等职业教育</t>
  </si>
  <si>
    <t>2050303</t>
  </si>
  <si>
    <t>技校教育</t>
  </si>
  <si>
    <t>2050305</t>
  </si>
  <si>
    <t>高等职业教育</t>
  </si>
  <si>
    <t>2050399</t>
  </si>
  <si>
    <t>其他职业教育支出</t>
  </si>
  <si>
    <t>成人教育</t>
  </si>
  <si>
    <t>2050401</t>
  </si>
  <si>
    <t>成人初等教育</t>
  </si>
  <si>
    <t>2050402</t>
  </si>
  <si>
    <t>成人中等教育</t>
  </si>
  <si>
    <t>2050403</t>
  </si>
  <si>
    <t>成人高等教育</t>
  </si>
  <si>
    <t>2050404</t>
  </si>
  <si>
    <t>成人广播电视教育</t>
  </si>
  <si>
    <t>2050499</t>
  </si>
  <si>
    <t>其他成人教育支出</t>
  </si>
  <si>
    <t>广播电视教育</t>
  </si>
  <si>
    <t>2050501</t>
  </si>
  <si>
    <t>广播电视学校</t>
  </si>
  <si>
    <t>2050502</t>
  </si>
  <si>
    <t>教育电视台</t>
  </si>
  <si>
    <t>2050599</t>
  </si>
  <si>
    <t>其他广播电视教育支出</t>
  </si>
  <si>
    <t>留学教育</t>
  </si>
  <si>
    <t>2050601</t>
  </si>
  <si>
    <t>出国留学教育</t>
  </si>
  <si>
    <t>2050602</t>
  </si>
  <si>
    <t>来华留学教育</t>
  </si>
  <si>
    <t>2050699</t>
  </si>
  <si>
    <t>其他留学教育支出</t>
  </si>
  <si>
    <t>特殊教育</t>
  </si>
  <si>
    <t>2050701</t>
  </si>
  <si>
    <t>特殊学校教育</t>
  </si>
  <si>
    <t>2050702</t>
  </si>
  <si>
    <t>专门学校教育</t>
  </si>
  <si>
    <t>2050799</t>
  </si>
  <si>
    <t>其他特殊教育支出</t>
  </si>
  <si>
    <t>进修及培训</t>
  </si>
  <si>
    <t>2050801</t>
  </si>
  <si>
    <t>教师进修</t>
  </si>
  <si>
    <t>2050802</t>
  </si>
  <si>
    <t>干部教育</t>
  </si>
  <si>
    <t>2050803</t>
  </si>
  <si>
    <t>培训支出</t>
  </si>
  <si>
    <t>2050804</t>
  </si>
  <si>
    <t>退役士兵能力提升</t>
  </si>
  <si>
    <t>2050899</t>
  </si>
  <si>
    <t>其他进修及培训</t>
  </si>
  <si>
    <t>教育费附加安排的支出</t>
  </si>
  <si>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</si>
  <si>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</si>
  <si>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</si>
  <si>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</si>
  <si>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</si>
  <si>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</si>
  <si>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</si>
  <si>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</si>
  <si>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</si>
  <si>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</si>
  <si>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</si>
  <si>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t>其他教育费附加安排的支出</t>
  </si>
  <si>
    <t>其他教育支出</t>
  </si>
  <si>
    <t>2059999</t>
  </si>
  <si>
    <t>科学技术管理事务</t>
  </si>
  <si>
    <t>2060101</t>
  </si>
  <si>
    <t>2060102</t>
  </si>
  <si>
    <t>2060103</t>
  </si>
  <si>
    <t>2060199</t>
  </si>
  <si>
    <t>其他科学技术管理事务支出</t>
  </si>
  <si>
    <t>基础研究</t>
  </si>
  <si>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</si>
  <si>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</si>
  <si>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</si>
  <si>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</si>
  <si>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</si>
  <si>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</si>
  <si>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</si>
  <si>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</si>
  <si>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</si>
  <si>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</si>
  <si>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</si>
  <si>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</si>
  <si>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</si>
  <si>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</si>
  <si>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</si>
  <si>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</si>
  <si>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应用研究</t>
  </si>
  <si>
    <t>2060301</t>
  </si>
  <si>
    <t>2060302</t>
  </si>
  <si>
    <t>社会公益研究</t>
  </si>
  <si>
    <t>2060303</t>
  </si>
  <si>
    <t>高技术研究</t>
  </si>
  <si>
    <t>2060304</t>
  </si>
  <si>
    <t>专项科研试制</t>
  </si>
  <si>
    <t>2060399</t>
  </si>
  <si>
    <t>其他应用研究支出</t>
  </si>
  <si>
    <t>技术研究与开发</t>
  </si>
  <si>
    <t>2060401</t>
  </si>
  <si>
    <t>2060404</t>
  </si>
  <si>
    <t>科技成果转化与扩散</t>
  </si>
  <si>
    <t>2060405</t>
  </si>
  <si>
    <t>共性技术研究与开发</t>
  </si>
  <si>
    <t>2060499</t>
  </si>
  <si>
    <t>其他技术研究与开发支出</t>
  </si>
  <si>
    <t>科技条件与服务</t>
  </si>
  <si>
    <t>2060501</t>
  </si>
  <si>
    <t>2060502</t>
  </si>
  <si>
    <t>技术创新服务体系</t>
  </si>
  <si>
    <t>2060503</t>
  </si>
  <si>
    <t>科技条件专项</t>
  </si>
  <si>
    <t>2060599</t>
  </si>
  <si>
    <t>其他科技条件与服务支出</t>
  </si>
  <si>
    <t>社会科学</t>
  </si>
  <si>
    <t>2060601</t>
  </si>
  <si>
    <t>社会科学研究机构</t>
  </si>
  <si>
    <t>2060602</t>
  </si>
  <si>
    <t>社会科学研究</t>
  </si>
  <si>
    <t>2060603</t>
  </si>
  <si>
    <t>社科基金支出</t>
  </si>
  <si>
    <t>2060699</t>
  </si>
  <si>
    <t>其他社会科学支出</t>
  </si>
  <si>
    <t>科学技术普及</t>
  </si>
  <si>
    <t>2060701</t>
  </si>
  <si>
    <t>2060702</t>
  </si>
  <si>
    <t>科普活动</t>
  </si>
  <si>
    <t>2060703</t>
  </si>
  <si>
    <t>青少年科技活动</t>
  </si>
  <si>
    <t>2060704</t>
  </si>
  <si>
    <t>学术交流活动</t>
  </si>
  <si>
    <t>2060705</t>
  </si>
  <si>
    <t>科技馆站</t>
  </si>
  <si>
    <t>2060799</t>
  </si>
  <si>
    <t>其他科学技术普及支出</t>
  </si>
  <si>
    <t>科技交流与合作</t>
  </si>
  <si>
    <t>2060801</t>
  </si>
  <si>
    <t>国际交流与合作</t>
  </si>
  <si>
    <t>2060802</t>
  </si>
  <si>
    <t>重大科技合作项目</t>
  </si>
  <si>
    <t>2060899</t>
  </si>
  <si>
    <t>其他科技交流与合作支出</t>
  </si>
  <si>
    <t>科技重大项目</t>
  </si>
  <si>
    <t>2060901</t>
  </si>
  <si>
    <t>科技重大专项</t>
  </si>
  <si>
    <t>2060902</t>
  </si>
  <si>
    <t>重点研发计划</t>
  </si>
  <si>
    <t>2060999</t>
  </si>
  <si>
    <t>其他科技重大项目</t>
  </si>
  <si>
    <t>其他科学技术支出</t>
  </si>
  <si>
    <t>2069901</t>
  </si>
  <si>
    <t>科技奖励</t>
  </si>
  <si>
    <t>2069902</t>
  </si>
  <si>
    <t>核应急</t>
  </si>
  <si>
    <t>2069903</t>
  </si>
  <si>
    <t>转制科研机构</t>
  </si>
  <si>
    <t>2069999</t>
  </si>
  <si>
    <t>文化和旅游</t>
  </si>
  <si>
    <t>2070101</t>
  </si>
  <si>
    <t>2070102</t>
  </si>
  <si>
    <t>2070103</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</si>
  <si>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</si>
  <si>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</si>
  <si>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</si>
  <si>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</si>
  <si>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</si>
  <si>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</si>
  <si>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</si>
  <si>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</si>
  <si>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</si>
  <si>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</si>
  <si>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</si>
  <si>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</si>
  <si>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</si>
  <si>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</si>
  <si>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</si>
  <si>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</si>
  <si>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</si>
  <si>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</si>
  <si>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</si>
  <si>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</si>
  <si>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</si>
  <si>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</si>
  <si>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</si>
  <si>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</si>
  <si>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文物</t>
  </si>
  <si>
    <t>2070201</t>
  </si>
  <si>
    <t>2070202</t>
  </si>
  <si>
    <t>2070203</t>
  </si>
  <si>
    <t>2070204</t>
  </si>
  <si>
    <t>文物保护</t>
  </si>
  <si>
    <t>2070205</t>
  </si>
  <si>
    <t>博物馆</t>
  </si>
  <si>
    <t>2070206</t>
  </si>
  <si>
    <t>历史名城与古迹</t>
  </si>
  <si>
    <t>2070299</t>
  </si>
  <si>
    <t>其他文物支出</t>
  </si>
  <si>
    <t>体育</t>
  </si>
  <si>
    <t>2070301</t>
  </si>
  <si>
    <t>2070302</t>
  </si>
  <si>
    <t>2070303</t>
  </si>
  <si>
    <t>2070304</t>
  </si>
  <si>
    <t>运动项目管理</t>
  </si>
  <si>
    <t>2070305</t>
  </si>
  <si>
    <t>体育竞赛</t>
  </si>
  <si>
    <t>2070306</t>
  </si>
  <si>
    <t>体育训练</t>
  </si>
  <si>
    <t>2070307</t>
  </si>
  <si>
    <t>体育场馆</t>
  </si>
  <si>
    <t>2070308</t>
  </si>
  <si>
    <t>群众体育</t>
  </si>
  <si>
    <t>2070309</t>
  </si>
  <si>
    <t>体育交流与合作</t>
  </si>
  <si>
    <t>2070399</t>
  </si>
  <si>
    <t>其他体育支出</t>
  </si>
  <si>
    <t>新闻出版电影</t>
  </si>
  <si>
    <t>2070601</t>
  </si>
  <si>
    <t>2070602</t>
  </si>
  <si>
    <t>2070603</t>
  </si>
  <si>
    <t>2070604</t>
  </si>
  <si>
    <t>新闻通讯</t>
  </si>
  <si>
    <t>2070605</t>
  </si>
  <si>
    <t>出版发行</t>
  </si>
  <si>
    <t>2070606</t>
  </si>
  <si>
    <t>版权管理</t>
  </si>
  <si>
    <t>2070607</t>
  </si>
  <si>
    <t>电影</t>
  </si>
  <si>
    <t>2070699</t>
  </si>
  <si>
    <t>其他新闻出版电影支出</t>
  </si>
  <si>
    <t>广播电视</t>
  </si>
  <si>
    <t>2070801</t>
  </si>
  <si>
    <t>2070802</t>
  </si>
  <si>
    <t>2070803</t>
  </si>
  <si>
    <t>2070806</t>
  </si>
  <si>
    <t>监测监管</t>
  </si>
  <si>
    <t>2070807</t>
  </si>
  <si>
    <t>传输发射</t>
  </si>
  <si>
    <t>2070808</t>
  </si>
  <si>
    <t>广播电视事务</t>
  </si>
  <si>
    <t>2070899</t>
  </si>
  <si>
    <t>其他广播电视支出</t>
  </si>
  <si>
    <t>其他文化旅游体育与传媒支出</t>
  </si>
  <si>
    <t>2079903</t>
  </si>
  <si>
    <t>文化产业发展专项支出</t>
  </si>
  <si>
    <t>2079999</t>
  </si>
  <si>
    <t>人力资源和社会保障管理事务</t>
  </si>
  <si>
    <t>2080101</t>
  </si>
  <si>
    <t>2080102</t>
  </si>
  <si>
    <t>2080103</t>
  </si>
  <si>
    <t>2080104</t>
  </si>
  <si>
    <t>综合业务管理</t>
  </si>
  <si>
    <t>2080105</t>
  </si>
  <si>
    <t>劳动保障监察</t>
  </si>
  <si>
    <t>2080106</t>
  </si>
  <si>
    <t>就业管理事务</t>
  </si>
  <si>
    <t>2080107</t>
  </si>
  <si>
    <t>社会保险业务管理事务</t>
  </si>
  <si>
    <t>2080108</t>
  </si>
  <si>
    <t>2080109</t>
  </si>
  <si>
    <t>社会保险经办机构</t>
  </si>
  <si>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</si>
  <si>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</si>
  <si>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</si>
  <si>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</si>
  <si>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</si>
  <si>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</si>
  <si>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</si>
  <si>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</si>
  <si>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</si>
  <si>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</si>
  <si>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</si>
  <si>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</si>
  <si>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</si>
  <si>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</si>
  <si>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</si>
  <si>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</si>
  <si>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t>其他人力资源和社会保障管理事务支出</t>
  </si>
  <si>
    <t>民政管理事务</t>
  </si>
  <si>
    <t>2080201</t>
  </si>
  <si>
    <t>2080202</t>
  </si>
  <si>
    <t>2080203</t>
  </si>
  <si>
    <t>2080206</t>
  </si>
  <si>
    <t>社会组织管理</t>
  </si>
  <si>
    <t>2080207</t>
  </si>
  <si>
    <t>行政区划和地名管理</t>
  </si>
  <si>
    <t>2080209</t>
  </si>
  <si>
    <t>老龄事务</t>
  </si>
  <si>
    <t>2080299</t>
  </si>
  <si>
    <t>其他民政管理事务支出</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</si>
  <si>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</si>
  <si>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</si>
  <si>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</si>
  <si>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</si>
  <si>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</si>
  <si>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</si>
  <si>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</si>
  <si>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</si>
  <si>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</si>
  <si>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</si>
  <si>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</si>
  <si>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</si>
  <si>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</si>
  <si>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2080508</t>
  </si>
  <si>
    <t>对机关事业单位职业年金的补助</t>
  </si>
  <si>
    <t>2080599</t>
  </si>
  <si>
    <t>其他行政事业单位养老支出</t>
  </si>
  <si>
    <t>企业改革补助</t>
  </si>
  <si>
    <t>2080601</t>
  </si>
  <si>
    <t>企业关闭破产补助</t>
  </si>
  <si>
    <t>2080602</t>
  </si>
  <si>
    <t>厂办大集体改革补助</t>
  </si>
  <si>
    <t>2080699</t>
  </si>
  <si>
    <t>其他企业改革发展补助</t>
  </si>
  <si>
    <t>就业补助</t>
  </si>
  <si>
    <t>2080701</t>
  </si>
  <si>
    <t>就业创业服务补助</t>
  </si>
  <si>
    <t>2080702</t>
  </si>
  <si>
    <t>职业培训补贴</t>
  </si>
  <si>
    <t>2080704</t>
  </si>
  <si>
    <t>社会保险补贴</t>
  </si>
  <si>
    <t>2080705</t>
  </si>
  <si>
    <t>公益性岗位补贴</t>
  </si>
  <si>
    <t>2080709</t>
  </si>
  <si>
    <t>职业技能评价补贴</t>
  </si>
  <si>
    <t>2080711</t>
  </si>
  <si>
    <t>就业见习补贴</t>
  </si>
  <si>
    <t>2080712</t>
  </si>
  <si>
    <t>高技能人才培养补助</t>
  </si>
  <si>
    <t>2080713</t>
  </si>
  <si>
    <t>求职和创业补贴</t>
  </si>
  <si>
    <t>2080799</t>
  </si>
  <si>
    <t>其他就业补助支出</t>
  </si>
  <si>
    <t>抚恤</t>
  </si>
  <si>
    <t>2080801</t>
  </si>
  <si>
    <t>死亡抚恤</t>
  </si>
  <si>
    <t>2080802</t>
  </si>
  <si>
    <t>伤残抚恤</t>
  </si>
  <si>
    <t>2080803</t>
  </si>
  <si>
    <t>在乡复员、退伍军人生活补助</t>
  </si>
  <si>
    <t>2080805</t>
  </si>
  <si>
    <t>义务兵优待</t>
  </si>
  <si>
    <t>2080806</t>
  </si>
  <si>
    <t>农村籍退役士兵老年生活补助</t>
  </si>
  <si>
    <t>2080807</t>
  </si>
  <si>
    <t>光荣院</t>
  </si>
  <si>
    <t>2080808</t>
  </si>
  <si>
    <t>褒扬纪念</t>
  </si>
  <si>
    <t>2080899</t>
  </si>
  <si>
    <t>其他优抚支出</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</si>
  <si>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</si>
  <si>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</si>
  <si>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</si>
  <si>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</si>
  <si>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</si>
  <si>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</si>
  <si>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</si>
  <si>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</si>
  <si>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</si>
  <si>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</si>
  <si>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</si>
  <si>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</si>
  <si>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</si>
  <si>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t>
  </si>
  <si>
    <t>社会福利</t>
  </si>
  <si>
    <t>2081001</t>
  </si>
  <si>
    <t>儿童福利</t>
  </si>
  <si>
    <t>2081002</t>
  </si>
  <si>
    <t>老年福利</t>
  </si>
  <si>
    <t>2081003</t>
  </si>
  <si>
    <t>康复辅具</t>
  </si>
  <si>
    <t>2081004</t>
  </si>
  <si>
    <t>殡葬</t>
  </si>
  <si>
    <t>2081005</t>
  </si>
  <si>
    <t>社会福利事业单位</t>
  </si>
  <si>
    <t>2081006</t>
  </si>
  <si>
    <t>养老服务</t>
  </si>
  <si>
    <t>2081099</t>
  </si>
  <si>
    <t>其他社会福利支出</t>
  </si>
  <si>
    <t>残疾人事业</t>
  </si>
  <si>
    <t>2081101</t>
  </si>
  <si>
    <t>2081102</t>
  </si>
  <si>
    <t>2081103</t>
  </si>
  <si>
    <t>2081104</t>
  </si>
  <si>
    <t>残疾人康复</t>
  </si>
  <si>
    <t>2081105</t>
  </si>
  <si>
    <t>残疾人就业</t>
  </si>
  <si>
    <t>2081106</t>
  </si>
  <si>
    <t>残疾人体育</t>
  </si>
  <si>
    <t>2081107</t>
  </si>
  <si>
    <t>残疾人生活和护理补贴</t>
  </si>
  <si>
    <t>2081199</t>
  </si>
  <si>
    <t>其他残疾人事业支出</t>
  </si>
  <si>
    <t>红十字事业</t>
  </si>
  <si>
    <t>2081601</t>
  </si>
  <si>
    <t>2081602</t>
  </si>
  <si>
    <t>2081603</t>
  </si>
  <si>
    <t>2081650</t>
  </si>
  <si>
    <t>2081699</t>
  </si>
  <si>
    <t>其他红十字事业支出</t>
  </si>
  <si>
    <t>最低生活保障</t>
  </si>
  <si>
    <t>2081901</t>
  </si>
  <si>
    <t>城市最低生活保障金支出</t>
  </si>
  <si>
    <t>2081902</t>
  </si>
  <si>
    <t>农村最低生活保障金支出</t>
  </si>
  <si>
    <t>临时救助</t>
  </si>
  <si>
    <t>2082001</t>
  </si>
  <si>
    <t>临时救助支出</t>
  </si>
  <si>
    <t>2082002</t>
  </si>
  <si>
    <t>流浪乞讨人员救助支出</t>
  </si>
  <si>
    <t>特困人员救助供养</t>
  </si>
  <si>
    <t>2082101</t>
  </si>
  <si>
    <t>城市特困人员救助供养支出</t>
  </si>
  <si>
    <t>2082102</t>
  </si>
  <si>
    <t>农村特困人员救助供养支出</t>
  </si>
  <si>
    <t>补充道路交通事故社会救助基金</t>
  </si>
  <si>
    <t>2082401</t>
  </si>
  <si>
    <t>对道路交通事故社会救助基金的补助</t>
  </si>
  <si>
    <t>2082402</t>
  </si>
  <si>
    <t>交强险罚款收入补助基金支出</t>
  </si>
  <si>
    <t>其他生活救助</t>
  </si>
  <si>
    <t>2082501</t>
  </si>
  <si>
    <t>其他城市生活救助</t>
  </si>
  <si>
    <t>2082502</t>
  </si>
  <si>
    <t>其他农村生活救助</t>
  </si>
  <si>
    <t>财政对基本养老保险基金的补助</t>
  </si>
  <si>
    <t>2082601</t>
  </si>
  <si>
    <t>财政对企业职工基本养老保险基金的补助</t>
  </si>
  <si>
    <t>2082602</t>
  </si>
  <si>
    <t>财政对城乡居民基本养老保险基金的补助</t>
  </si>
  <si>
    <t>2082699</t>
  </si>
  <si>
    <t>财政对其他基本养老保险基金的补助</t>
  </si>
  <si>
    <t>财政对其他社会保险基金的补助</t>
  </si>
  <si>
    <t>2082701</t>
  </si>
  <si>
    <t>财政对失业保险基金的补助</t>
  </si>
  <si>
    <t>2082702</t>
  </si>
  <si>
    <t>财政对工伤保险基金的补助</t>
  </si>
  <si>
    <t>2082799</t>
  </si>
  <si>
    <t>其他财政对社会保险基金的补助</t>
  </si>
  <si>
    <t>退役军人管理事务</t>
  </si>
  <si>
    <t>2082801</t>
  </si>
  <si>
    <t>2082802</t>
  </si>
  <si>
    <t>2082803</t>
  </si>
  <si>
    <t>2082804</t>
  </si>
  <si>
    <t>拥军优属</t>
  </si>
  <si>
    <t>2082805</t>
  </si>
  <si>
    <t>军供保障</t>
  </si>
  <si>
    <t>2082806</t>
  </si>
  <si>
    <t>2082850</t>
  </si>
  <si>
    <t>2082899</t>
  </si>
  <si>
    <t>其他退役军人事务管理支出</t>
  </si>
  <si>
    <t>财政代缴城乡社会保险费支出</t>
  </si>
  <si>
    <t>2083001</t>
  </si>
  <si>
    <t>财政代缴城乡居民基本养老保险费支出</t>
  </si>
  <si>
    <t>2083099</t>
  </si>
  <si>
    <t>财政代缴其他社会保险费支出</t>
  </si>
  <si>
    <t>其他社会保障和就业支出</t>
  </si>
  <si>
    <t>2089999</t>
  </si>
  <si>
    <t>卫生健康管理事务</t>
  </si>
  <si>
    <t>2100101</t>
  </si>
  <si>
    <t>2100102</t>
  </si>
  <si>
    <t>2100103</t>
  </si>
  <si>
    <t>2100199</t>
  </si>
  <si>
    <t>其他卫生健康管理事务支出</t>
  </si>
  <si>
    <t>公立医院</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</si>
  <si>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</si>
  <si>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</si>
  <si>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</si>
  <si>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</si>
  <si>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</si>
  <si>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</si>
  <si>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</si>
  <si>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</si>
  <si>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</si>
  <si>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</si>
  <si>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</si>
  <si>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</si>
  <si>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</si>
  <si>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</si>
  <si>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</si>
  <si>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</si>
  <si>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</si>
  <si>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</si>
  <si>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</si>
  <si>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</si>
  <si>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</si>
  <si>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</si>
  <si>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</si>
  <si>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</si>
  <si>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</si>
  <si>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</si>
  <si>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</si>
  <si>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t>其他公立医院支出</t>
  </si>
  <si>
    <t>基层医疗卫生机构</t>
  </si>
  <si>
    <t>2100301</t>
  </si>
  <si>
    <t>城市社区卫生机构</t>
  </si>
  <si>
    <t>2100302</t>
  </si>
  <si>
    <t>乡镇卫生院</t>
  </si>
  <si>
    <t>2100399</t>
  </si>
  <si>
    <t>其他基层医疗卫生机构支出</t>
  </si>
  <si>
    <t>公共卫生</t>
  </si>
  <si>
    <t>2100401</t>
  </si>
  <si>
    <t>疾病预防控制机构</t>
  </si>
  <si>
    <t>2100402</t>
  </si>
  <si>
    <t>卫生监督机构</t>
  </si>
  <si>
    <t>2100403</t>
  </si>
  <si>
    <t>妇幼保健机构</t>
  </si>
  <si>
    <t>2100404</t>
  </si>
  <si>
    <t>精神卫生机构</t>
  </si>
  <si>
    <t>2100405</t>
  </si>
  <si>
    <t>应急救治机构</t>
  </si>
  <si>
    <t>2100406</t>
  </si>
  <si>
    <t>采供血机构</t>
  </si>
  <si>
    <t>2100407</t>
  </si>
  <si>
    <t>其他专业公共卫生机构</t>
  </si>
  <si>
    <t>2100408</t>
  </si>
  <si>
    <t>基本公共卫生服务</t>
  </si>
  <si>
    <t>2100409</t>
  </si>
  <si>
    <t>重大公共卫生服务</t>
  </si>
  <si>
    <t>2100410</t>
  </si>
  <si>
    <t>突发公共卫生事件应急处置</t>
  </si>
  <si>
    <t>2100499</t>
  </si>
  <si>
    <t>其他公共卫生支出</t>
  </si>
  <si>
    <t>计划生育事务</t>
  </si>
  <si>
    <t>2100716</t>
  </si>
  <si>
    <t>计划生育机构</t>
  </si>
  <si>
    <t>2100717</t>
  </si>
  <si>
    <t>计划生育服务</t>
  </si>
  <si>
    <t>2100799</t>
  </si>
  <si>
    <t>其他计划生育事务支出</t>
  </si>
  <si>
    <t>行政事业单位医疗</t>
  </si>
  <si>
    <t>2101101</t>
  </si>
  <si>
    <t>行政单位医疗</t>
  </si>
  <si>
    <t>2101102</t>
  </si>
  <si>
    <t>事业单位医疗</t>
  </si>
  <si>
    <t>2101103</t>
  </si>
  <si>
    <t>公务员医疗补助</t>
  </si>
  <si>
    <t>2101199</t>
  </si>
  <si>
    <t>其他行政事业单位医疗支出</t>
  </si>
  <si>
    <t>财政对基本医疗保险基金的补助</t>
  </si>
  <si>
    <t>2101201</t>
  </si>
  <si>
    <t>财政对职工基本医疗保险基金的补助</t>
  </si>
  <si>
    <t>2101202</t>
  </si>
  <si>
    <t>财政对城乡居民基本医疗保险基金的补助</t>
  </si>
  <si>
    <t>2101299</t>
  </si>
  <si>
    <t>财政对其他基本医疗保险基金的补助</t>
  </si>
  <si>
    <t>医疗救助</t>
  </si>
  <si>
    <t>2101301</t>
  </si>
  <si>
    <t>城乡医疗救助</t>
  </si>
  <si>
    <t>2101302</t>
  </si>
  <si>
    <t>疾病应急救助</t>
  </si>
  <si>
    <t>2101399</t>
  </si>
  <si>
    <t>其他医疗救助支出</t>
  </si>
  <si>
    <t>优抚对象医疗</t>
  </si>
  <si>
    <t>2101401</t>
  </si>
  <si>
    <t>优抚对象医疗补助</t>
  </si>
  <si>
    <t>2101499</t>
  </si>
  <si>
    <t>其他优抚对象医疗支出</t>
  </si>
  <si>
    <t>医疗保障管理事务</t>
  </si>
  <si>
    <t>2101501</t>
  </si>
  <si>
    <t>2101502</t>
  </si>
  <si>
    <t>2101503</t>
  </si>
  <si>
    <t>2101504</t>
  </si>
  <si>
    <t>2101505</t>
  </si>
  <si>
    <t>医疗保障政策管理</t>
  </si>
  <si>
    <t>2101506</t>
  </si>
  <si>
    <t>医疗保障经办事务</t>
  </si>
  <si>
    <t>2101550</t>
  </si>
  <si>
    <t>2101599</t>
  </si>
  <si>
    <t>其他医疗保障管理事务支出</t>
  </si>
  <si>
    <t>中医药事务</t>
  </si>
  <si>
    <t>2101701</t>
  </si>
  <si>
    <t>2101702</t>
  </si>
  <si>
    <t>2101703</t>
  </si>
  <si>
    <t>2101704</t>
  </si>
  <si>
    <t>中医（民族医）药专项</t>
  </si>
  <si>
    <t>2101750</t>
  </si>
  <si>
    <t>2101799</t>
  </si>
  <si>
    <t>其他中医药事务支出</t>
  </si>
  <si>
    <t>21018</t>
  </si>
  <si>
    <t>疾病预防控制事务</t>
  </si>
  <si>
    <t>2101801</t>
  </si>
  <si>
    <t>2101802</t>
  </si>
  <si>
    <t>2101803</t>
  </si>
  <si>
    <t>2101899</t>
  </si>
  <si>
    <t>其他疾病预防控制事务支出</t>
  </si>
  <si>
    <t>21019</t>
  </si>
  <si>
    <t>育幼服务</t>
  </si>
  <si>
    <t>2101901</t>
  </si>
  <si>
    <t>托育机构</t>
  </si>
  <si>
    <t>2101902</t>
  </si>
  <si>
    <t>育儿补贴</t>
  </si>
  <si>
    <t>2101999</t>
  </si>
  <si>
    <t>其他育幼服务支出</t>
  </si>
  <si>
    <t>其他卫生健康支出</t>
  </si>
  <si>
    <t>2109999</t>
  </si>
  <si>
    <t>环境保护管理事务</t>
  </si>
  <si>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</si>
  <si>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</si>
  <si>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</si>
  <si>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</si>
  <si>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</si>
  <si>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</si>
  <si>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</si>
  <si>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</si>
  <si>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</si>
  <si>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</si>
  <si>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</si>
  <si>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</si>
  <si>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</si>
  <si>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</si>
  <si>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</si>
  <si>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环境监测与监察</t>
  </si>
  <si>
    <t>2110203</t>
  </si>
  <si>
    <t>建设项目环评审查与监督</t>
  </si>
  <si>
    <t>2110204</t>
  </si>
  <si>
    <t>核与辐射安全监督</t>
  </si>
  <si>
    <t>2110299</t>
  </si>
  <si>
    <t>其他环境监测与监察支出</t>
  </si>
  <si>
    <t>污染防治</t>
  </si>
  <si>
    <t>2110301</t>
  </si>
  <si>
    <t>大气</t>
  </si>
  <si>
    <t>2110302</t>
  </si>
  <si>
    <t>水体</t>
  </si>
  <si>
    <t>2110303</t>
  </si>
  <si>
    <t>噪声</t>
  </si>
  <si>
    <t>2110304</t>
  </si>
  <si>
    <t>固体废弃物与化学品</t>
  </si>
  <si>
    <t>2110305</t>
  </si>
  <si>
    <t>放射源和放射性废物监管</t>
  </si>
  <si>
    <t>2110306</t>
  </si>
  <si>
    <t>辐射</t>
  </si>
  <si>
    <t>2110307</t>
  </si>
  <si>
    <t>土壤</t>
  </si>
  <si>
    <t>2110399</t>
  </si>
  <si>
    <t>其他污染防治支出</t>
  </si>
  <si>
    <t>自然生态保护</t>
  </si>
  <si>
    <t>2110401</t>
  </si>
  <si>
    <t>生态保护</t>
  </si>
  <si>
    <t>2110402</t>
  </si>
  <si>
    <t>农村环境保护</t>
  </si>
  <si>
    <t>2110404</t>
  </si>
  <si>
    <t>生物及物种资源保护</t>
  </si>
  <si>
    <t>2110405</t>
  </si>
  <si>
    <t>草原生态修复治理</t>
  </si>
  <si>
    <t>2110406</t>
  </si>
  <si>
    <t>自然保护地</t>
  </si>
  <si>
    <t>2110499</t>
  </si>
  <si>
    <t>其他自然生态保护支出</t>
  </si>
  <si>
    <t>森林保护修复</t>
  </si>
  <si>
    <t>2110501</t>
  </si>
  <si>
    <t>森林管护</t>
  </si>
  <si>
    <t>2110502</t>
  </si>
  <si>
    <t>社会保险补助</t>
  </si>
  <si>
    <t>2110503</t>
  </si>
  <si>
    <t>政策性社会性支出补助</t>
  </si>
  <si>
    <t>2110506</t>
  </si>
  <si>
    <t>天然林保护工程建设</t>
  </si>
  <si>
    <t>2110507</t>
  </si>
  <si>
    <t>停伐补助</t>
  </si>
  <si>
    <t>2110599</t>
  </si>
  <si>
    <t>其他森林保护修复支出</t>
  </si>
  <si>
    <t>风沙荒漠治理</t>
  </si>
  <si>
    <t>2110704</t>
  </si>
  <si>
    <t>京津风沙源治理工程建设</t>
  </si>
  <si>
    <t>2110799</t>
  </si>
  <si>
    <t>其他风沙荒漠治理支出</t>
  </si>
  <si>
    <t>退牧还草</t>
  </si>
  <si>
    <t>2110804</t>
  </si>
  <si>
    <t>退牧还草工程建设</t>
  </si>
  <si>
    <t>2110899</t>
  </si>
  <si>
    <t>其他退牧还草支出</t>
  </si>
  <si>
    <t>已垦草原退耕还草</t>
  </si>
  <si>
    <t>2110901</t>
  </si>
  <si>
    <t>能源节约利用</t>
  </si>
  <si>
    <t>2111001</t>
  </si>
  <si>
    <t>污染减排</t>
  </si>
  <si>
    <t>2111101</t>
  </si>
  <si>
    <t>生态环境监测与信息</t>
  </si>
  <si>
    <t>2111102</t>
  </si>
  <si>
    <t>生态环境执法监察</t>
  </si>
  <si>
    <t>2111103</t>
  </si>
  <si>
    <t>减排专项支出</t>
  </si>
  <si>
    <t>2111104</t>
  </si>
  <si>
    <t>清洁生产专项支出</t>
  </si>
  <si>
    <t>2111199</t>
  </si>
  <si>
    <t>其他污染减排支出</t>
  </si>
  <si>
    <t>清洁能源</t>
  </si>
  <si>
    <t>2111201</t>
  </si>
  <si>
    <t>可再生能源</t>
  </si>
  <si>
    <t>2111299</t>
  </si>
  <si>
    <t>其他清洁能源支出</t>
  </si>
  <si>
    <t>循环经济</t>
  </si>
  <si>
    <t>2111301</t>
  </si>
  <si>
    <t>能源管理事务</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</si>
  <si>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</si>
  <si>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</si>
  <si>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</si>
  <si>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</si>
  <si>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</si>
  <si>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</si>
  <si>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</si>
  <si>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</si>
  <si>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</si>
  <si>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</si>
  <si>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</si>
  <si>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</si>
  <si>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</si>
  <si>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</si>
  <si>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</si>
  <si>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其他节能环保支出</t>
  </si>
  <si>
    <t>2119999</t>
  </si>
  <si>
    <t>城乡社区管理事务</t>
  </si>
  <si>
    <t>2120101</t>
  </si>
  <si>
    <t>2120102</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</si>
  <si>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</si>
  <si>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</si>
  <si>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</si>
  <si>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</si>
  <si>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</si>
  <si>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</si>
  <si>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</si>
  <si>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</si>
  <si>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</si>
  <si>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</si>
  <si>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</si>
  <si>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</si>
  <si>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</si>
  <si>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</si>
  <si>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</si>
  <si>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城乡社区规划与管理</t>
  </si>
  <si>
    <t>2120201</t>
  </si>
  <si>
    <t>城乡社区公共设施</t>
  </si>
  <si>
    <t>2120303</t>
  </si>
  <si>
    <t>小城镇基础设施建设</t>
  </si>
  <si>
    <t>2120399</t>
  </si>
  <si>
    <t>其他城乡社区公共设施支出</t>
  </si>
  <si>
    <t>城乡社区环境卫生</t>
  </si>
  <si>
    <t>2120501</t>
  </si>
  <si>
    <t>建设市场管理与监督</t>
  </si>
  <si>
    <t>2120601</t>
  </si>
  <si>
    <t>其他城乡社区支出</t>
  </si>
  <si>
    <t>2129999</t>
  </si>
  <si>
    <t>农业农村</t>
  </si>
  <si>
    <t>2130101</t>
  </si>
  <si>
    <t>2130102</t>
  </si>
  <si>
    <t>2130103</t>
  </si>
  <si>
    <t>2130104</t>
  </si>
  <si>
    <t>2130105</t>
  </si>
  <si>
    <t>农垦运行</t>
  </si>
  <si>
    <t>2130106</t>
  </si>
  <si>
    <t>科技转化与推广服务</t>
  </si>
  <si>
    <t>2130108</t>
  </si>
  <si>
    <t>病虫害控制</t>
  </si>
  <si>
    <t>2130109</t>
  </si>
  <si>
    <t>农产品质量安全</t>
  </si>
  <si>
    <t>2130110</t>
  </si>
  <si>
    <t>执法监管</t>
  </si>
  <si>
    <t>2130111</t>
  </si>
  <si>
    <t>统计监测与信息服务</t>
  </si>
  <si>
    <t>2130112</t>
  </si>
  <si>
    <t>行业业务管理</t>
  </si>
  <si>
    <t>2130114</t>
  </si>
  <si>
    <t>对外交流与合作</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</si>
  <si>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</si>
  <si>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</si>
  <si>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</si>
  <si>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</si>
  <si>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</si>
  <si>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</si>
  <si>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</si>
  <si>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</si>
  <si>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</si>
  <si>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</si>
  <si>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</si>
  <si>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</si>
  <si>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2130126</t>
  </si>
  <si>
    <t>农村社会事业</t>
  </si>
  <si>
    <t>2130135</t>
  </si>
  <si>
    <t>农业生态资源保护</t>
  </si>
  <si>
    <t>2130142</t>
  </si>
  <si>
    <t>乡村道路建设</t>
  </si>
  <si>
    <t>2130148</t>
  </si>
  <si>
    <t>渔业发展</t>
  </si>
  <si>
    <t>2130152</t>
  </si>
  <si>
    <t>对高校毕业生到基层任职补助</t>
  </si>
  <si>
    <t>2130153</t>
  </si>
  <si>
    <t>耕地建设与利用</t>
  </si>
  <si>
    <t>2130199</t>
  </si>
  <si>
    <t>其他农业农村支出</t>
  </si>
  <si>
    <t>林业和草原</t>
  </si>
  <si>
    <t>2130201</t>
  </si>
  <si>
    <t>2130202</t>
  </si>
  <si>
    <t>2130203</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</si>
  <si>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</si>
  <si>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</si>
  <si>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</si>
  <si>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</si>
  <si>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</si>
  <si>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</si>
  <si>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</si>
  <si>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</si>
  <si>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</si>
  <si>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</si>
  <si>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</si>
  <si>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</si>
  <si>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</si>
  <si>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</si>
  <si>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2130213</t>
  </si>
  <si>
    <t>执法与监督</t>
  </si>
  <si>
    <t>2130217</t>
  </si>
  <si>
    <t>防沙治沙</t>
  </si>
  <si>
    <t>2130220</t>
  </si>
  <si>
    <t>对外合作与交流</t>
  </si>
  <si>
    <t>2130221</t>
  </si>
  <si>
    <t>产业化管理</t>
  </si>
  <si>
    <t>2130223</t>
  </si>
  <si>
    <t>信息管理</t>
  </si>
  <si>
    <t>2130226</t>
  </si>
  <si>
    <t>林区公共支出</t>
  </si>
  <si>
    <t>2130227</t>
  </si>
  <si>
    <t>贷款贴息</t>
  </si>
  <si>
    <t>2130234</t>
  </si>
  <si>
    <t>林业草原防灾减灾</t>
  </si>
  <si>
    <t>2130236</t>
  </si>
  <si>
    <t>草原管理</t>
  </si>
  <si>
    <t>2130237</t>
  </si>
  <si>
    <t>2130238</t>
  </si>
  <si>
    <t>退耕还林还草</t>
  </si>
  <si>
    <t>2130299</t>
  </si>
  <si>
    <t>其他林业和草原支出</t>
  </si>
  <si>
    <t>水利</t>
  </si>
  <si>
    <t>2130301</t>
  </si>
  <si>
    <t>2130302</t>
  </si>
  <si>
    <t>2130303</t>
  </si>
  <si>
    <t>2130304</t>
  </si>
  <si>
    <t>水利行业业务管理</t>
  </si>
  <si>
    <t>2130305</t>
  </si>
  <si>
    <t>水利工程建设</t>
  </si>
  <si>
    <t>2130306</t>
  </si>
  <si>
    <t>水利工程运行与维护</t>
  </si>
  <si>
    <t>2130307</t>
  </si>
  <si>
    <t>长江黄河等流域管理</t>
  </si>
  <si>
    <t>2130308</t>
  </si>
  <si>
    <t>水利前期工作</t>
  </si>
  <si>
    <t>2130309</t>
  </si>
  <si>
    <t>水利执法监督</t>
  </si>
  <si>
    <t>2130310</t>
  </si>
  <si>
    <t>水土保持</t>
  </si>
  <si>
    <t>2130311</t>
  </si>
  <si>
    <t>水资源节约管理与保护</t>
  </si>
  <si>
    <t>2130312</t>
  </si>
  <si>
    <t>水质监测</t>
  </si>
  <si>
    <t>2130313</t>
  </si>
  <si>
    <t>水文测报</t>
  </si>
  <si>
    <t>2130314</t>
  </si>
  <si>
    <t>防汛</t>
  </si>
  <si>
    <t>2130315</t>
  </si>
  <si>
    <t>抗旱</t>
  </si>
  <si>
    <t>2130316</t>
  </si>
  <si>
    <t>农村水利</t>
  </si>
  <si>
    <t>2130317</t>
  </si>
  <si>
    <t>水利技术推广</t>
  </si>
  <si>
    <t>2130318</t>
  </si>
  <si>
    <t>国际河流治理与管理</t>
  </si>
  <si>
    <t>2130319</t>
  </si>
  <si>
    <t>江河湖库水系综合整治</t>
  </si>
  <si>
    <t>2130321</t>
  </si>
  <si>
    <t>大中型水库移民后期扶持专项支出</t>
  </si>
  <si>
    <t>2130322</t>
  </si>
  <si>
    <t>水利安全监督</t>
  </si>
  <si>
    <t>2130333</t>
  </si>
  <si>
    <t>2130334</t>
  </si>
  <si>
    <t>水利建设征地及移民支出</t>
  </si>
  <si>
    <t>2130335</t>
  </si>
  <si>
    <t>农村供水</t>
  </si>
  <si>
    <t>2130336</t>
  </si>
  <si>
    <t>南水北调工程建设</t>
  </si>
  <si>
    <t>2130337</t>
  </si>
  <si>
    <t>南水北调工程管理</t>
  </si>
  <si>
    <t>2130399</t>
  </si>
  <si>
    <t>其他水利支出</t>
  </si>
  <si>
    <t>巩固脱贫攻坚成果衔接乡村振兴</t>
  </si>
  <si>
    <t>2130504</t>
  </si>
  <si>
    <t>农村基础设施建设</t>
  </si>
  <si>
    <t>2130505</t>
  </si>
  <si>
    <t>生产发展</t>
  </si>
  <si>
    <t>2130506</t>
  </si>
  <si>
    <t>社会发展</t>
  </si>
  <si>
    <t>2130507</t>
  </si>
  <si>
    <t>贷款奖补和贴息</t>
  </si>
  <si>
    <t>2130508</t>
  </si>
  <si>
    <t>“三西”农业建设专项补助</t>
  </si>
  <si>
    <t>2130599</t>
  </si>
  <si>
    <t>其他巩固脱贫攻坚成果衔接乡村振兴支出</t>
  </si>
  <si>
    <t>农村综合改革</t>
  </si>
  <si>
    <t>2130701</t>
  </si>
  <si>
    <t>对村级公益事业建设的补助</t>
  </si>
  <si>
    <t>2130705</t>
  </si>
  <si>
    <t>对村民委员会和村党支部的补助</t>
  </si>
  <si>
    <t>2130706</t>
  </si>
  <si>
    <t>对村集体经济组织的补助</t>
  </si>
  <si>
    <t>2130707</t>
  </si>
  <si>
    <t>农村综合改革示范试点补助</t>
  </si>
  <si>
    <t>2130799</t>
  </si>
  <si>
    <t>其他农村综合改革支出</t>
  </si>
  <si>
    <t>普惠金融发展支出</t>
  </si>
  <si>
    <t>2130801</t>
  </si>
  <si>
    <t>支持农村金融机构</t>
  </si>
  <si>
    <t>2130803</t>
  </si>
  <si>
    <t>农业保险保费补贴</t>
  </si>
  <si>
    <t>2130804</t>
  </si>
  <si>
    <t>创业担保贷款贴息及奖补</t>
  </si>
  <si>
    <t>2130805</t>
  </si>
  <si>
    <t>补充创业担保贷款基金</t>
  </si>
  <si>
    <t>2130899</t>
  </si>
  <si>
    <t>其他普惠金融发展支出</t>
  </si>
  <si>
    <t>目标价格补贴</t>
  </si>
  <si>
    <t>2130901</t>
  </si>
  <si>
    <t>棉花目标价格补贴</t>
  </si>
  <si>
    <t>2130999</t>
  </si>
  <si>
    <t>其他目标价格补贴</t>
  </si>
  <si>
    <t>其他农林水支出</t>
  </si>
  <si>
    <t>2139901</t>
  </si>
  <si>
    <t>化解其他公益性乡村债务支出</t>
  </si>
  <si>
    <t>2139999</t>
  </si>
  <si>
    <t>公路水路运输</t>
  </si>
  <si>
    <t>2140101</t>
  </si>
  <si>
    <t>2140102</t>
  </si>
  <si>
    <t>2140103</t>
  </si>
  <si>
    <t>2140104</t>
  </si>
  <si>
    <t>公路建设</t>
  </si>
  <si>
    <t>2140106</t>
  </si>
  <si>
    <t>公路养护</t>
  </si>
  <si>
    <t>2140109</t>
  </si>
  <si>
    <t>交通运输信息化建设</t>
  </si>
  <si>
    <t>2140110</t>
  </si>
  <si>
    <t>公路和运输安全</t>
  </si>
  <si>
    <t>2140112</t>
  </si>
  <si>
    <t>公路运输管理</t>
  </si>
  <si>
    <t>2140114</t>
  </si>
  <si>
    <t>公路和运输技术标准化建设</t>
  </si>
  <si>
    <t>2140122</t>
  </si>
  <si>
    <t>水运建设</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</si>
  <si>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</si>
  <si>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</si>
  <si>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</si>
  <si>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</si>
  <si>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</si>
  <si>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</si>
  <si>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</si>
  <si>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</si>
  <si>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</si>
  <si>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</si>
  <si>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</si>
  <si>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</si>
  <si>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</si>
  <si>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</si>
  <si>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</si>
  <si>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</si>
  <si>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</si>
  <si>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</si>
  <si>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</si>
  <si>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t>其他公路水路运输支出</t>
  </si>
  <si>
    <t>铁路运输</t>
  </si>
  <si>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</si>
  <si>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</si>
  <si>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</si>
  <si>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</si>
  <si>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</si>
  <si>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</si>
  <si>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</si>
  <si>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</si>
  <si>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</si>
  <si>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</si>
  <si>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</si>
  <si>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</si>
  <si>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</si>
  <si>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</si>
  <si>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</si>
  <si>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民用航空运输</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</si>
  <si>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</si>
  <si>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</si>
  <si>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</si>
  <si>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</si>
  <si>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</si>
  <si>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</si>
  <si>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</si>
  <si>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</si>
  <si>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</si>
  <si>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</si>
  <si>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</si>
  <si>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</si>
  <si>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</si>
  <si>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</si>
  <si>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</si>
  <si>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邮政业支出</t>
  </si>
  <si>
    <t>2140501</t>
  </si>
  <si>
    <t>2140502</t>
  </si>
  <si>
    <t>2140503</t>
  </si>
  <si>
    <t>2140504</t>
  </si>
  <si>
    <t>2140505</t>
  </si>
  <si>
    <t>邮政普遍服务与特殊服务</t>
  </si>
  <si>
    <t>2140599</t>
  </si>
  <si>
    <t>其他邮政业支出</t>
  </si>
  <si>
    <t>其他交通运输支出</t>
  </si>
  <si>
    <t>2149901</t>
  </si>
  <si>
    <t>公共交通运营补助</t>
  </si>
  <si>
    <t>2149999</t>
  </si>
  <si>
    <t>资源勘探开发</t>
  </si>
  <si>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</si>
  <si>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</si>
  <si>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</si>
  <si>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</si>
  <si>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</si>
  <si>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</si>
  <si>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</si>
  <si>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</si>
  <si>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</si>
  <si>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</si>
  <si>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</si>
  <si>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</si>
  <si>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</si>
  <si>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</si>
  <si>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</si>
  <si>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制造业</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</si>
  <si>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</si>
  <si>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</si>
  <si>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</si>
  <si>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</si>
  <si>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</si>
  <si>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</si>
  <si>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</si>
  <si>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</si>
  <si>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</si>
  <si>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</si>
  <si>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</si>
  <si>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</si>
  <si>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</si>
  <si>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</si>
  <si>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</si>
  <si>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</si>
  <si>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</si>
  <si>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</si>
  <si>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</si>
  <si>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</si>
  <si>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</si>
  <si>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</si>
  <si>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</si>
  <si>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</si>
  <si>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</si>
  <si>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</si>
  <si>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t>其他制造业支出</t>
  </si>
  <si>
    <t>建筑业</t>
  </si>
  <si>
    <t>2150301</t>
  </si>
  <si>
    <t>2150302</t>
  </si>
  <si>
    <t>2150303</t>
  </si>
  <si>
    <t>2150399</t>
  </si>
  <si>
    <t>其他建筑业支出</t>
  </si>
  <si>
    <t>工业和信息产业监管</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</si>
  <si>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</si>
  <si>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</si>
  <si>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</si>
  <si>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</si>
  <si>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</si>
  <si>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</si>
  <si>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</si>
  <si>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</si>
  <si>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</si>
  <si>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</si>
  <si>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</si>
  <si>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</si>
  <si>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</si>
  <si>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</si>
  <si>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</si>
  <si>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其他工业和信息产业支出</t>
  </si>
  <si>
    <t>国有资产监管</t>
  </si>
  <si>
    <t>2150701</t>
  </si>
  <si>
    <t>2150702</t>
  </si>
  <si>
    <t>2150703</t>
  </si>
  <si>
    <t>2150704</t>
  </si>
  <si>
    <t>国有企业监事会专项</t>
  </si>
  <si>
    <t>2150799</t>
  </si>
  <si>
    <t>其他国有资产监管支出</t>
  </si>
  <si>
    <t>支持中小企业发展和管理支出</t>
  </si>
  <si>
    <t>2150801</t>
  </si>
  <si>
    <t>2150802</t>
  </si>
  <si>
    <t>2150803</t>
  </si>
  <si>
    <t>2150804</t>
  </si>
  <si>
    <t>科技型中小企业技术创新基金</t>
  </si>
  <si>
    <t>2150805</t>
  </si>
  <si>
    <t>中小企业发展专项</t>
  </si>
  <si>
    <t>2150806</t>
  </si>
  <si>
    <t>减免房租补贴</t>
  </si>
  <si>
    <t>2150899</t>
  </si>
  <si>
    <t>其他支持中小企业发展和管理支出</t>
  </si>
  <si>
    <t>其他资源勘探工业信息等支出</t>
  </si>
  <si>
    <t>2159901</t>
  </si>
  <si>
    <t>黄金事务</t>
  </si>
  <si>
    <t>2159904</t>
  </si>
  <si>
    <t>技术改造支出</t>
  </si>
  <si>
    <t>2159905</t>
  </si>
  <si>
    <t>中药材扶持资金支出</t>
  </si>
  <si>
    <t>2159906</t>
  </si>
  <si>
    <t>重点产业振兴和技术改造项目贷款贴息</t>
  </si>
  <si>
    <t>2159999</t>
  </si>
  <si>
    <t>商业流通事务</t>
  </si>
  <si>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</si>
  <si>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</si>
  <si>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</si>
  <si>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</si>
  <si>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</si>
  <si>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</si>
  <si>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</si>
  <si>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</si>
  <si>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</si>
  <si>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</si>
  <si>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</si>
  <si>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</si>
  <si>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</si>
  <si>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t>其他商业流通事务支出</t>
  </si>
  <si>
    <t>涉外发展服务支出</t>
  </si>
  <si>
    <t>2160601</t>
  </si>
  <si>
    <t>2160602</t>
  </si>
  <si>
    <t>2160603</t>
  </si>
  <si>
    <t>2160607</t>
  </si>
  <si>
    <t>外商投资环境建设补助资金</t>
  </si>
  <si>
    <t>2160699</t>
  </si>
  <si>
    <t>其他涉外发展服务支出</t>
  </si>
  <si>
    <t>其他商业服务业等支出</t>
  </si>
  <si>
    <t>2169901</t>
  </si>
  <si>
    <t>服务业基础设施建设</t>
  </si>
  <si>
    <t>2169999</t>
  </si>
  <si>
    <t>金融部门行政支出</t>
  </si>
  <si>
    <t>2170101</t>
  </si>
  <si>
    <t>2170102</t>
  </si>
  <si>
    <t>2170103</t>
  </si>
  <si>
    <t>2170104</t>
  </si>
  <si>
    <t>安全防卫</t>
  </si>
  <si>
    <t>2170150</t>
  </si>
  <si>
    <t>2170199</t>
  </si>
  <si>
    <t>金融部门其他行政支出</t>
  </si>
  <si>
    <t>金融部门监管支出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</si>
  <si>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</si>
  <si>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</si>
  <si>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</si>
  <si>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</si>
  <si>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</si>
  <si>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</si>
  <si>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</si>
  <si>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</si>
  <si>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</si>
  <si>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</si>
  <si>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</si>
  <si>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</si>
  <si>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</si>
  <si>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</si>
  <si>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</si>
  <si>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</si>
  <si>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</si>
  <si>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</si>
  <si>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金融发展支出</t>
  </si>
  <si>
    <t>2170301</t>
  </si>
  <si>
    <t>政策性银行亏损补贴</t>
  </si>
  <si>
    <t>2170302</t>
  </si>
  <si>
    <t>利息费用补贴支出</t>
  </si>
  <si>
    <t>2170303</t>
  </si>
  <si>
    <t>补充资本金</t>
  </si>
  <si>
    <t>2170304</t>
  </si>
  <si>
    <t>风险基金补助</t>
  </si>
  <si>
    <t>2170399</t>
  </si>
  <si>
    <t>其他金融发展支出</t>
  </si>
  <si>
    <t>金融调控支出</t>
  </si>
  <si>
    <t>2170499</t>
  </si>
  <si>
    <t>其他金融调控支出</t>
  </si>
  <si>
    <t>其他金融支出</t>
  </si>
  <si>
    <t>2179902</t>
  </si>
  <si>
    <t>重点企业贷款贴息</t>
  </si>
  <si>
    <t>2179999</t>
  </si>
  <si>
    <t>援助其他地区支出</t>
  </si>
  <si>
    <t>21901</t>
  </si>
  <si>
    <t>21902</t>
  </si>
  <si>
    <t>21903</t>
  </si>
  <si>
    <t>21904</t>
  </si>
  <si>
    <t>21905</t>
  </si>
  <si>
    <t>21906</t>
  </si>
  <si>
    <t>21907</t>
  </si>
  <si>
    <t>21908</t>
  </si>
  <si>
    <t>21999</t>
  </si>
  <si>
    <t>自然资源事务</t>
  </si>
  <si>
    <t>2200101</t>
  </si>
  <si>
    <t>2200102</t>
  </si>
  <si>
    <t>2200103</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</si>
  <si>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</si>
  <si>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</si>
  <si>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</si>
  <si>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</si>
  <si>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</si>
  <si>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</si>
  <si>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</si>
  <si>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</si>
  <si>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</si>
  <si>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</si>
  <si>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</si>
  <si>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</si>
  <si>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</si>
  <si>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</si>
  <si>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</si>
  <si>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</si>
  <si>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</si>
  <si>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</si>
  <si>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</si>
  <si>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</si>
  <si>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</si>
  <si>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</si>
  <si>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</si>
  <si>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</si>
  <si>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</si>
  <si>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</si>
  <si>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</si>
  <si>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</si>
  <si>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</si>
  <si>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</si>
  <si>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</si>
  <si>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</si>
  <si>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</si>
  <si>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</si>
  <si>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</si>
  <si>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</si>
  <si>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</si>
  <si>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</si>
  <si>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</si>
  <si>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</si>
  <si>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</si>
  <si>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</si>
  <si>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</si>
  <si>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</si>
  <si>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t>其他自然资源事务支出</t>
  </si>
  <si>
    <t>气象事务</t>
  </si>
  <si>
    <t>2200501</t>
  </si>
  <si>
    <t>2200502</t>
  </si>
  <si>
    <t>2200503</t>
  </si>
  <si>
    <t>2200504</t>
  </si>
  <si>
    <t>气象事业机构</t>
  </si>
  <si>
    <t>2200506</t>
  </si>
  <si>
    <t>气象探测</t>
  </si>
  <si>
    <t>2200507</t>
  </si>
  <si>
    <t>气象信息传输及管理</t>
  </si>
  <si>
    <t>2200508</t>
  </si>
  <si>
    <t>气象预报预测</t>
  </si>
  <si>
    <t>2200509</t>
  </si>
  <si>
    <t>气象服务</t>
  </si>
  <si>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</si>
  <si>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</si>
  <si>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</si>
  <si>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</si>
  <si>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</si>
  <si>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</si>
  <si>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</si>
  <si>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</si>
  <si>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</si>
  <si>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</si>
  <si>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</si>
  <si>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</si>
  <si>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其他自然资源海洋气象等支出</t>
  </si>
  <si>
    <t>2209999</t>
  </si>
  <si>
    <t>保障性安居工程支出</t>
  </si>
  <si>
    <t>2210102</t>
  </si>
  <si>
    <t>沉陷区治理</t>
  </si>
  <si>
    <t>2210103</t>
  </si>
  <si>
    <t>棚户区改造</t>
  </si>
  <si>
    <t>2210104</t>
  </si>
  <si>
    <t>少数民族地区游牧民定居工程</t>
  </si>
  <si>
    <t>2210105</t>
  </si>
  <si>
    <t>农村危房改造</t>
  </si>
  <si>
    <t>2210108</t>
  </si>
  <si>
    <t>老旧小区改造</t>
  </si>
  <si>
    <t>2210111</t>
  </si>
  <si>
    <t>配租型住房保障</t>
  </si>
  <si>
    <t>2210112</t>
  </si>
  <si>
    <t>配售型保障性住房</t>
  </si>
  <si>
    <t>2210113</t>
  </si>
  <si>
    <t>城中村改造</t>
  </si>
  <si>
    <t>2210199</t>
  </si>
  <si>
    <t>其他保障性安居工程支出</t>
  </si>
  <si>
    <t>住房改革支出</t>
  </si>
  <si>
    <t>2210201</t>
  </si>
  <si>
    <t>住房公积金</t>
  </si>
  <si>
    <t>2210202</t>
  </si>
  <si>
    <t>提租补贴</t>
  </si>
  <si>
    <t>2210203</t>
  </si>
  <si>
    <t>购房补贴</t>
  </si>
  <si>
    <t>城乡社区住宅</t>
  </si>
  <si>
    <t>2210301</t>
  </si>
  <si>
    <t>公有住房建设和维修改造支出</t>
  </si>
  <si>
    <t>2210302</t>
  </si>
  <si>
    <t>住房公积金管理</t>
  </si>
  <si>
    <t>2210399</t>
  </si>
  <si>
    <t>其他城乡社区住宅支出</t>
  </si>
  <si>
    <t>粮油事务</t>
  </si>
  <si>
    <t>2220101</t>
  </si>
  <si>
    <t>2220102</t>
  </si>
  <si>
    <t>2220103</t>
  </si>
  <si>
    <t>2220104</t>
  </si>
  <si>
    <t>财务和审计支出</t>
  </si>
  <si>
    <t>2220105</t>
  </si>
  <si>
    <t>信息统计</t>
  </si>
  <si>
    <t>2220106</t>
  </si>
  <si>
    <t>专项业务活动</t>
  </si>
  <si>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</si>
  <si>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</si>
  <si>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</si>
  <si>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</si>
  <si>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</si>
  <si>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</si>
  <si>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</si>
  <si>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</si>
  <si>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</si>
  <si>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</si>
  <si>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</si>
  <si>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</si>
  <si>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</si>
  <si>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</si>
  <si>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</si>
  <si>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</si>
  <si>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</si>
  <si>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</si>
  <si>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</si>
  <si>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</si>
  <si>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t>其他粮油物资事务支出</t>
  </si>
  <si>
    <t>能源储备</t>
  </si>
  <si>
    <t>2220301</t>
  </si>
  <si>
    <t>石油储备</t>
  </si>
  <si>
    <t>2220303</t>
  </si>
  <si>
    <t>天然铀储备</t>
  </si>
  <si>
    <t>2220304</t>
  </si>
  <si>
    <t>煤炭储备</t>
  </si>
  <si>
    <t>2220305</t>
  </si>
  <si>
    <t>成品油储备</t>
  </si>
  <si>
    <t>2220306</t>
  </si>
  <si>
    <t>天然气储备</t>
  </si>
  <si>
    <t>2220399</t>
  </si>
  <si>
    <t>其他能源储备支出</t>
  </si>
  <si>
    <t>粮油储备</t>
  </si>
  <si>
    <t>2220401</t>
  </si>
  <si>
    <t>储备粮油补贴</t>
  </si>
  <si>
    <t>2220402</t>
  </si>
  <si>
    <t>储备粮油差价补贴</t>
  </si>
  <si>
    <t>2220403</t>
  </si>
  <si>
    <t>储备粮（油）库建设</t>
  </si>
  <si>
    <t>2220404</t>
  </si>
  <si>
    <t>最低收购价政策支出</t>
  </si>
  <si>
    <t>2220499</t>
  </si>
  <si>
    <t>其他粮油储备支出</t>
  </si>
  <si>
    <t>重要商品储备</t>
  </si>
  <si>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</si>
  <si>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</si>
  <si>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</si>
  <si>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</si>
  <si>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</si>
  <si>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</si>
  <si>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</si>
  <si>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</si>
  <si>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</si>
  <si>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</si>
  <si>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</si>
  <si>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</si>
  <si>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</si>
  <si>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</si>
  <si>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</si>
  <si>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</si>
  <si>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</si>
  <si>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</si>
  <si>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</si>
  <si>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</si>
  <si>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</si>
  <si>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</si>
  <si>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</si>
  <si>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</si>
  <si>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应急管理事务</t>
  </si>
  <si>
    <t>2240101</t>
  </si>
  <si>
    <t>2240102</t>
  </si>
  <si>
    <t>2240103</t>
  </si>
  <si>
    <t>2240104</t>
  </si>
  <si>
    <t>灾害风险防治</t>
  </si>
  <si>
    <t>2240105</t>
  </si>
  <si>
    <t>国务院安委会专项</t>
  </si>
  <si>
    <t>2240106</t>
  </si>
  <si>
    <t>安全监管</t>
  </si>
  <si>
    <t>2240108</t>
  </si>
  <si>
    <t>应急救援</t>
  </si>
  <si>
    <t>2240109</t>
  </si>
  <si>
    <t>应急管理</t>
  </si>
  <si>
    <t>2240150</t>
  </si>
  <si>
    <t>2240199</t>
  </si>
  <si>
    <t>其他应急管理支出</t>
  </si>
  <si>
    <t>消防救援事务</t>
  </si>
  <si>
    <t>2240201</t>
  </si>
  <si>
    <t>2240202</t>
  </si>
  <si>
    <t>2240203</t>
  </si>
  <si>
    <t>2240204</t>
  </si>
  <si>
    <t>消防应急救援</t>
  </si>
  <si>
    <t>2240250</t>
  </si>
  <si>
    <t>2240299</t>
  </si>
  <si>
    <t>其他消防救援事务支出</t>
  </si>
  <si>
    <t>矿山安全</t>
  </si>
  <si>
    <t>2240401</t>
  </si>
  <si>
    <t>2240402</t>
  </si>
  <si>
    <t>2240403</t>
  </si>
  <si>
    <t>2240404</t>
  </si>
  <si>
    <t>矿山安全监察事务</t>
  </si>
  <si>
    <t>2240405</t>
  </si>
  <si>
    <t>矿山应急救援事务</t>
  </si>
  <si>
    <t>2240450</t>
  </si>
  <si>
    <t>2240499</t>
  </si>
  <si>
    <t>其他矿山安全支出</t>
  </si>
  <si>
    <t>地震事务</t>
  </si>
  <si>
    <t>2240501</t>
  </si>
  <si>
    <t>2240502</t>
  </si>
  <si>
    <t>2240503</t>
  </si>
  <si>
    <t>2240504</t>
  </si>
  <si>
    <t>地震监测</t>
  </si>
  <si>
    <t>2240505</t>
  </si>
  <si>
    <t>地震预测预报</t>
  </si>
  <si>
    <t>2240506</t>
  </si>
  <si>
    <t>地震灾害预防</t>
  </si>
  <si>
    <t>2240507</t>
  </si>
  <si>
    <t>地震应急救援</t>
  </si>
  <si>
    <t>2240508</t>
  </si>
  <si>
    <t>地震环境探察</t>
  </si>
  <si>
    <t>2240509</t>
  </si>
  <si>
    <t>防震减灾信息管理</t>
  </si>
  <si>
    <t>2240510</t>
  </si>
  <si>
    <t>防震减灾基础管理</t>
  </si>
  <si>
    <t>2240550</t>
  </si>
  <si>
    <t>地震事业机构</t>
  </si>
  <si>
    <t>2240599</t>
  </si>
  <si>
    <t>其他地震事务支出</t>
  </si>
  <si>
    <t>自然灾害防治</t>
  </si>
  <si>
    <t>2240601</t>
  </si>
  <si>
    <t>地质灾害防治</t>
  </si>
  <si>
    <t>2240602</t>
  </si>
  <si>
    <t>森林草原防灾减灾</t>
  </si>
  <si>
    <t>2240699</t>
  </si>
  <si>
    <t>其他自然灾害防治支出</t>
  </si>
  <si>
    <t>自然灾害救灾及恢复重建支出</t>
  </si>
  <si>
    <t>2240703</t>
  </si>
  <si>
    <t>自然灾害救灾补助</t>
  </si>
  <si>
    <t>2240704</t>
  </si>
  <si>
    <t>自然灾害灾后重建补助</t>
  </si>
  <si>
    <t>2240799</t>
  </si>
  <si>
    <t>其他自然灾害救灾及恢复重建支出</t>
  </si>
  <si>
    <t>其他灾害防治及应急管理支出</t>
  </si>
  <si>
    <t>2249999</t>
  </si>
  <si>
    <t>年初预留</t>
  </si>
  <si>
    <t>2290201</t>
  </si>
  <si>
    <t>22999</t>
  </si>
  <si>
    <t>2320301</t>
  </si>
  <si>
    <t>地方政府一般债券付息支出</t>
  </si>
  <si>
    <t>2320302</t>
  </si>
  <si>
    <t>地方政府向外国政府借款付息支出</t>
  </si>
  <si>
    <t>2320303</t>
  </si>
  <si>
    <t>地方政府向国际组织借款付息支出</t>
  </si>
  <si>
    <t>2320399</t>
  </si>
  <si>
    <t>地方政府其他一般债务付息支出</t>
  </si>
  <si>
    <t>2330301</t>
  </si>
  <si>
    <t>地方政府一般债务发行费用支出</t>
  </si>
  <si>
    <r>
      <rPr>
        <b/>
        <sz val="20"/>
        <rFont val="Verdana"/>
        <charset val="134"/>
      </rPr>
      <t>2026</t>
    </r>
    <r>
      <rPr>
        <b/>
        <sz val="20"/>
        <rFont val="宋体"/>
        <charset val="134"/>
      </rPr>
      <t>年一般公共预算支出经济分类预算表</t>
    </r>
  </si>
  <si>
    <t>表十</t>
  </si>
  <si>
    <t>合计</t>
  </si>
  <si>
    <t>机关工资福利支出</t>
  </si>
  <si>
    <t>机关商品和服务支出</t>
  </si>
  <si>
    <t>机关资本性支出（一）</t>
  </si>
  <si>
    <t>机关资本性支出（二）</t>
  </si>
  <si>
    <t>对事业单位经常性补助</t>
  </si>
  <si>
    <t>对事业单位资本性支出</t>
  </si>
  <si>
    <t>其他对企业补助</t>
  </si>
  <si>
    <t>对企业资本性支出</t>
  </si>
  <si>
    <t>对个人和家庭补助支出</t>
  </si>
  <si>
    <t>对社会保障基金补助</t>
  </si>
  <si>
    <t>预备费及预留</t>
  </si>
  <si>
    <t>债务付息支出</t>
  </si>
  <si>
    <t>债务发行费用支出</t>
  </si>
  <si>
    <t>小计</t>
  </si>
  <si>
    <t>工资奖金津补贴</t>
  </si>
  <si>
    <t>社会保障缴费</t>
  </si>
  <si>
    <t>其他工资福利支出</t>
  </si>
  <si>
    <t>办公经费</t>
  </si>
  <si>
    <t>专用材料购置费</t>
  </si>
  <si>
    <t>委托业务费</t>
  </si>
  <si>
    <t>公务接待费</t>
  </si>
  <si>
    <t>公务用车运行维护费</t>
  </si>
  <si>
    <t>维修（护）费</t>
  </si>
  <si>
    <t>其他商品和服务支出</t>
  </si>
  <si>
    <t>基础设施建设</t>
  </si>
  <si>
    <t>公务用车购置</t>
  </si>
  <si>
    <t>设备购置</t>
  </si>
  <si>
    <t>大型修缮</t>
  </si>
  <si>
    <t>其他资本性支出</t>
  </si>
  <si>
    <t>土地征迁补偿和安置支出</t>
  </si>
  <si>
    <t>工资福利支出</t>
  </si>
  <si>
    <t>商品和服务支出</t>
  </si>
  <si>
    <t>社会福利和救助</t>
  </si>
  <si>
    <t>助学金</t>
  </si>
  <si>
    <r>
      <rPr>
        <b/>
        <sz val="12"/>
        <color indexed="8"/>
        <rFont val="宋体"/>
        <charset val="134"/>
      </rPr>
      <t>其他对</t>
    </r>
    <r>
      <rPr>
        <b/>
        <sz val="12"/>
        <color indexed="8"/>
        <rFont val="Verdana"/>
        <charset val="134"/>
      </rPr>
      <t xml:space="preserve">
</t>
    </r>
    <r>
      <rPr>
        <b/>
        <sz val="12"/>
        <color indexed="8"/>
        <rFont val="宋体"/>
        <charset val="134"/>
      </rPr>
      <t>个人和家庭的补助</t>
    </r>
  </si>
  <si>
    <t>离退休费</t>
  </si>
  <si>
    <t>个人农业生产补贴</t>
  </si>
  <si>
    <r>
      <rPr>
        <b/>
        <sz val="20"/>
        <rFont val="Verdana"/>
        <charset val="134"/>
      </rPr>
      <t>2026</t>
    </r>
    <r>
      <rPr>
        <b/>
        <sz val="20"/>
        <rFont val="宋体"/>
        <charset val="134"/>
      </rPr>
      <t>年一般公共预算基本支出经济分类预算表</t>
    </r>
  </si>
  <si>
    <t>表十一</t>
  </si>
  <si>
    <r>
      <rPr>
        <b/>
        <sz val="20"/>
        <rFont val="Verdana"/>
        <charset val="134"/>
      </rPr>
      <t>2026</t>
    </r>
    <r>
      <rPr>
        <b/>
        <sz val="20"/>
        <rFont val="宋体"/>
        <charset val="134"/>
      </rPr>
      <t>年专项转移支付预算表</t>
    </r>
  </si>
  <si>
    <t>表十二</t>
  </si>
  <si>
    <r>
      <rPr>
        <b/>
        <sz val="20"/>
        <rFont val="Verdana"/>
        <charset val="134"/>
      </rPr>
      <t>2026</t>
    </r>
    <r>
      <rPr>
        <b/>
        <sz val="20"/>
        <rFont val="宋体"/>
        <charset val="134"/>
      </rPr>
      <t>年新增一般债券安排方案表</t>
    </r>
  </si>
  <si>
    <t>表十三</t>
  </si>
  <si>
    <t>项      目</t>
  </si>
  <si>
    <t>新增一般债券</t>
  </si>
  <si>
    <t>清涧县新型工业产业园科技路环线道路建设项目</t>
  </si>
  <si>
    <t>清涧县公共实训基地建设项目</t>
  </si>
  <si>
    <t>清涧县城区主干道地下管网改造工程</t>
  </si>
  <si>
    <t>清涧县老城区地下管网改造项目</t>
  </si>
  <si>
    <t>清涧县西城区北部市政道路建设项目</t>
  </si>
  <si>
    <t>清涧县环城路及秀延路沿线环境提升改造项目</t>
  </si>
  <si>
    <t>黄河支流清涧河流域（过县境段）生态保护综合治理项目</t>
  </si>
  <si>
    <t>清涧县历史遗留矿山生态综合治理项目</t>
  </si>
  <si>
    <t>清涧东城区体育公园建设项目</t>
  </si>
  <si>
    <r>
      <rPr>
        <b/>
        <sz val="20"/>
        <rFont val="Verdana"/>
        <charset val="134"/>
      </rPr>
      <t>2025</t>
    </r>
    <r>
      <rPr>
        <b/>
        <sz val="20"/>
        <rFont val="宋体"/>
        <charset val="134"/>
      </rPr>
      <t>年政府性基金预算收入执行情况表</t>
    </r>
  </si>
  <si>
    <t>表十四</t>
  </si>
  <si>
    <t>项     目</t>
  </si>
  <si>
    <t>农网还贷资金收入</t>
  </si>
  <si>
    <t>铁路建设基金收入</t>
  </si>
  <si>
    <t>民航发展基金收入</t>
  </si>
  <si>
    <t>海南省高等级公路车辆通行附加费收入</t>
  </si>
  <si>
    <t>旅游发展基金收入</t>
  </si>
  <si>
    <t>国家电影事业发展专项资金收入</t>
  </si>
  <si>
    <t>国有土地收益基金收入</t>
  </si>
  <si>
    <t>农业土地开发资金收入</t>
  </si>
  <si>
    <t>国有土地使用权出让收入</t>
  </si>
  <si>
    <t>大中型水库移民后期扶持基金收入</t>
  </si>
  <si>
    <t>大中型水库库区基金收入</t>
  </si>
  <si>
    <t>三峡水库库区基金收入</t>
  </si>
  <si>
    <t>中央特别国债经营基金收入</t>
  </si>
  <si>
    <t>中央特别国债经营基金财务收入</t>
  </si>
  <si>
    <t>彩票公益金收入</t>
  </si>
  <si>
    <t>城市基础设施配套费收入</t>
  </si>
  <si>
    <t>小型水库移民扶助基金收入</t>
  </si>
  <si>
    <t>国家重大水利工程建设基金收入</t>
  </si>
  <si>
    <t>车辆通行费</t>
  </si>
  <si>
    <t>核电站乏燃料处理处置基金收入</t>
  </si>
  <si>
    <t>可再生能源电价附加收入</t>
  </si>
  <si>
    <t>船舶油污损害赔偿基金收入</t>
  </si>
  <si>
    <t>废弃电器电子产品处理基金收入</t>
  </si>
  <si>
    <t>污水处理费收入</t>
  </si>
  <si>
    <t>彩票发行机构和彩票销售机构的业务费用</t>
  </si>
  <si>
    <t>抗疫特别国债财务基金收入</t>
  </si>
  <si>
    <t>其他政府性基金收入</t>
  </si>
  <si>
    <t>2025年政府性基金预算支出执行情况表</t>
  </si>
  <si>
    <t>表十五</t>
  </si>
  <si>
    <t>科目编码</t>
  </si>
  <si>
    <t>决算数</t>
  </si>
  <si>
    <t>政府性基金预算支出</t>
  </si>
  <si>
    <t>教育支出</t>
  </si>
  <si>
    <t xml:space="preserve">  超长期特别国债安排的支出</t>
  </si>
  <si>
    <t xml:space="preserve">    基础教育</t>
  </si>
  <si>
    <t xml:space="preserve">    高等教育</t>
  </si>
  <si>
    <t xml:space="preserve">    职业教育</t>
  </si>
  <si>
    <t xml:space="preserve">    特殊教育</t>
  </si>
  <si>
    <t xml:space="preserve">    其他教育支出</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</si>
  <si>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</si>
  <si>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</si>
  <si>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</si>
  <si>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</si>
  <si>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</si>
  <si>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</si>
  <si>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</si>
  <si>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</si>
  <si>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</si>
  <si>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</si>
  <si>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</si>
  <si>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</si>
  <si>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</si>
  <si>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</si>
  <si>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</si>
  <si>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</si>
  <si>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</si>
  <si>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</si>
  <si>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</si>
  <si>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</si>
  <si>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</si>
  <si>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</si>
  <si>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</si>
  <si>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</si>
  <si>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</si>
  <si>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</si>
  <si>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</si>
  <si>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</si>
  <si>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</si>
  <si>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</si>
  <si>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文化和旅游</t>
  </si>
  <si>
    <t xml:space="preserve">    文物</t>
  </si>
  <si>
    <t xml:space="preserve">    体育</t>
  </si>
  <si>
    <t xml:space="preserve">    新闻出版电影</t>
  </si>
  <si>
    <t xml:space="preserve">    广播电视</t>
  </si>
  <si>
    <t xml:space="preserve">    其他文化旅游体育与传媒支出</t>
  </si>
  <si>
    <t>社会保障和就业支出</t>
  </si>
  <si>
    <t xml:space="preserve">    养老机构及服务设施</t>
  </si>
  <si>
    <t xml:space="preserve">    公共就业服务设施</t>
  </si>
  <si>
    <t xml:space="preserve">    其他社会保障和就业支出</t>
  </si>
  <si>
    <t>卫生健康支出</t>
  </si>
  <si>
    <t xml:space="preserve">    公立医院</t>
  </si>
  <si>
    <t xml:space="preserve">    基层医疗卫生机构</t>
  </si>
  <si>
    <t xml:space="preserve">    公共卫生机构</t>
  </si>
  <si>
    <t xml:space="preserve">    托育机构</t>
  </si>
  <si>
    <t xml:space="preserve">    其他卫生健康支出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</si>
  <si>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</si>
  <si>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</si>
  <si>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</si>
  <si>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</si>
  <si>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</si>
  <si>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</si>
  <si>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</si>
  <si>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</si>
  <si>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</si>
  <si>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</si>
  <si>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</si>
  <si>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</si>
  <si>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</si>
  <si>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</si>
  <si>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</si>
  <si>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</si>
  <si>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</si>
  <si>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</si>
  <si>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</si>
  <si>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</si>
  <si>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</si>
  <si>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</si>
  <si>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</si>
  <si>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</si>
  <si>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</si>
  <si>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</si>
  <si>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</si>
  <si>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</si>
  <si>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</si>
  <si>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</si>
  <si>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</si>
  <si>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</si>
  <si>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</si>
  <si>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</si>
  <si>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</si>
  <si>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</si>
  <si>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</si>
  <si>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</si>
  <si>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</si>
  <si>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</si>
  <si>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</si>
  <si>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</si>
  <si>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</si>
  <si>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</si>
  <si>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</si>
  <si>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</si>
  <si>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</si>
  <si>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</si>
  <si>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</si>
  <si>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</si>
  <si>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</si>
  <si>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</si>
  <si>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</si>
  <si>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</si>
  <si>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</si>
  <si>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</si>
  <si>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</si>
  <si>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</si>
  <si>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</si>
  <si>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</si>
  <si>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</si>
  <si>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</si>
  <si>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</si>
  <si>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</si>
  <si>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</si>
  <si>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</si>
  <si>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</si>
  <si>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</si>
  <si>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</si>
  <si>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农林水支出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</si>
  <si>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</si>
  <si>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</si>
  <si>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</si>
  <si>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</si>
  <si>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</si>
  <si>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</si>
  <si>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</si>
  <si>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</si>
  <si>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</si>
  <si>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</si>
  <si>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</si>
  <si>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</si>
  <si>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</si>
  <si>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</si>
  <si>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</si>
  <si>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</si>
  <si>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</si>
  <si>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</si>
  <si>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</si>
  <si>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</si>
  <si>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</si>
  <si>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</si>
  <si>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</si>
  <si>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</si>
  <si>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</si>
  <si>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</si>
  <si>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</si>
  <si>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</si>
  <si>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</si>
  <si>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</si>
  <si>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</si>
  <si>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</si>
  <si>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</si>
  <si>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</si>
  <si>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</si>
  <si>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</si>
  <si>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</si>
  <si>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</si>
  <si>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</si>
  <si>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</si>
  <si>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</si>
  <si>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</si>
  <si>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</si>
  <si>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</si>
  <si>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</si>
  <si>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</si>
  <si>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</si>
  <si>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</si>
  <si>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</si>
  <si>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</si>
  <si>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</si>
  <si>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</si>
  <si>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</si>
  <si>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</si>
  <si>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</si>
  <si>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</si>
  <si>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</si>
  <si>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</si>
  <si>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</si>
  <si>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</si>
  <si>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</si>
  <si>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</si>
  <si>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</si>
  <si>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</si>
  <si>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</si>
  <si>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</si>
  <si>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</si>
  <si>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</si>
  <si>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</si>
  <si>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</si>
  <si>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</si>
  <si>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</si>
  <si>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</si>
  <si>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</si>
  <si>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</si>
  <si>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</si>
  <si>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</si>
  <si>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</si>
  <si>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</si>
  <si>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</si>
  <si>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</si>
  <si>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</si>
  <si>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</si>
  <si>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</si>
  <si>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</si>
  <si>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</si>
  <si>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</si>
  <si>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金融支出</t>
  </si>
  <si>
    <t xml:space="preserve">  金融调控支出</t>
  </si>
  <si>
    <t xml:space="preserve">    中央特别国债经营基金支出</t>
  </si>
  <si>
    <t xml:space="preserve">    中央特别国债经营基金财务支出</t>
  </si>
  <si>
    <t xml:space="preserve">    中央金融机构注资特别国债支出</t>
  </si>
  <si>
    <t>自然资源海洋气象等支出</t>
  </si>
  <si>
    <t xml:space="preserve">  耕地保护考核奖惩基金支出</t>
  </si>
  <si>
    <t xml:space="preserve">    耕地保护</t>
  </si>
  <si>
    <t xml:space="preserve">    补充耕地</t>
  </si>
  <si>
    <t>住房保障支出</t>
  </si>
  <si>
    <t xml:space="preserve">    保障性租赁住房</t>
  </si>
  <si>
    <t xml:space="preserve">    其他住房保障支出</t>
  </si>
  <si>
    <t>粮油物资储备支出</t>
  </si>
  <si>
    <t xml:space="preserve">    设施建设</t>
  </si>
  <si>
    <t xml:space="preserve">    其他粮油物资储备支出</t>
  </si>
  <si>
    <t>灾害防治及应急管理支出</t>
  </si>
  <si>
    <t xml:space="preserve">    自然灾害防治</t>
  </si>
  <si>
    <t xml:space="preserve">    自然灾害恢复重建支出</t>
  </si>
  <si>
    <t xml:space="preserve">    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</si>
  <si>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</si>
  <si>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</si>
  <si>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</si>
  <si>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</si>
  <si>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</si>
  <si>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</si>
  <si>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</si>
  <si>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</si>
  <si>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</si>
  <si>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</si>
  <si>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</si>
  <si>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</si>
  <si>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</si>
  <si>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抗疫特别国债财务基金支出(款)</t>
  </si>
  <si>
    <t xml:space="preserve">    抗疫特别国债财务基金支出(项)</t>
  </si>
  <si>
    <t xml:space="preserve">  超长期特别国债财务基金支出(款)</t>
  </si>
  <si>
    <t xml:space="preserve">    超长期特别国债财务基金支出(项)</t>
  </si>
  <si>
    <t xml:space="preserve">  中央金融机构注资特别国债财务基金支出(款)</t>
  </si>
  <si>
    <t xml:space="preserve">    中央金融机构注资特别国债财务基金支出(项)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</si>
  <si>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</si>
  <si>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</si>
  <si>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</si>
  <si>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</si>
  <si>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</si>
  <si>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</si>
  <si>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</si>
  <si>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</si>
  <si>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</si>
  <si>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</si>
  <si>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</si>
  <si>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</si>
  <si>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</si>
  <si>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</si>
  <si>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</si>
  <si>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</si>
  <si>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</si>
  <si>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</si>
  <si>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</si>
  <si>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</si>
  <si>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</si>
  <si>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</si>
  <si>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</si>
  <si>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</si>
  <si>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</si>
  <si>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</si>
  <si>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</si>
  <si>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</si>
  <si>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</si>
  <si>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</si>
  <si>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</si>
  <si>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</si>
  <si>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</si>
  <si>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</si>
  <si>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</si>
  <si>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</si>
  <si>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</si>
  <si>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</si>
  <si>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</si>
  <si>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</si>
  <si>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</si>
  <si>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</si>
  <si>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</si>
  <si>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</si>
  <si>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</si>
  <si>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</si>
  <si>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</si>
  <si>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</si>
  <si>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</si>
  <si>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</si>
  <si>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</si>
  <si>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</si>
  <si>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</si>
  <si>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</si>
  <si>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</si>
  <si>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</si>
  <si>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</si>
  <si>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</si>
  <si>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</si>
  <si>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</si>
  <si>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</si>
  <si>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</si>
  <si>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</si>
  <si>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</si>
  <si>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</si>
  <si>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</si>
  <si>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r>
      <rPr>
        <b/>
        <sz val="20"/>
        <rFont val="Verdana"/>
        <charset val="134"/>
      </rPr>
      <t>2025</t>
    </r>
    <r>
      <rPr>
        <b/>
        <sz val="20"/>
        <rFont val="宋体"/>
        <charset val="134"/>
      </rPr>
      <t>年政府性基金补助情况表</t>
    </r>
  </si>
  <si>
    <t>表十六</t>
  </si>
  <si>
    <r>
      <rPr>
        <sz val="12"/>
        <rFont val="宋体"/>
        <charset val="134"/>
      </rPr>
      <t>一、</t>
    </r>
    <r>
      <rPr>
        <sz val="12"/>
        <rFont val="Verdana"/>
        <charset val="134"/>
      </rPr>
      <t xml:space="preserve">    </t>
    </r>
    <r>
      <rPr>
        <sz val="12"/>
        <rFont val="宋体"/>
        <charset val="134"/>
      </rPr>
      <t>教育支出</t>
    </r>
  </si>
  <si>
    <t>二、    科学技术</t>
  </si>
  <si>
    <t>三、    文化旅游体育与传媒</t>
  </si>
  <si>
    <t>四、    社会保障和就业</t>
  </si>
  <si>
    <t>五、    节能环保</t>
  </si>
  <si>
    <t>六、    城乡社区</t>
  </si>
  <si>
    <t>七、    农林水</t>
  </si>
  <si>
    <t>八、    交通运输</t>
  </si>
  <si>
    <t>九、    资源勘探工业信息等</t>
  </si>
  <si>
    <r>
      <rPr>
        <sz val="12"/>
        <rFont val="宋体"/>
        <charset val="134"/>
      </rPr>
      <t>十、</t>
    </r>
    <r>
      <rPr>
        <sz val="12"/>
        <rFont val="Verdana"/>
        <charset val="134"/>
      </rPr>
      <t xml:space="preserve">    </t>
    </r>
    <r>
      <rPr>
        <sz val="12"/>
        <rFont val="宋体"/>
        <charset val="134"/>
      </rPr>
      <t>金融支出</t>
    </r>
  </si>
  <si>
    <t>十一、 自然资源海洋气象等支出</t>
  </si>
  <si>
    <t>十二、 住房保障支出</t>
  </si>
  <si>
    <t>十三、 粮油物资储备支出</t>
  </si>
  <si>
    <t>十四、 灾害防治及应急管理支出</t>
  </si>
  <si>
    <r>
      <rPr>
        <sz val="12"/>
        <rFont val="宋体"/>
        <charset val="134"/>
      </rPr>
      <t>十五、</t>
    </r>
    <r>
      <rPr>
        <sz val="12"/>
        <rFont val="Verdana"/>
        <charset val="134"/>
      </rPr>
      <t xml:space="preserve">  </t>
    </r>
    <r>
      <rPr>
        <sz val="12"/>
        <rFont val="宋体"/>
        <charset val="134"/>
      </rPr>
      <t>其他支出</t>
    </r>
  </si>
  <si>
    <r>
      <rPr>
        <b/>
        <sz val="20"/>
        <rFont val="Verdana"/>
        <charset val="134"/>
      </rPr>
      <t>2025</t>
    </r>
    <r>
      <rPr>
        <b/>
        <sz val="20"/>
        <rFont val="宋体"/>
        <charset val="134"/>
      </rPr>
      <t>年地方政府专项债务限额和余额情况表</t>
    </r>
  </si>
  <si>
    <t>表十七</t>
  </si>
  <si>
    <t>专项债务限额</t>
  </si>
  <si>
    <t>专项债务余额</t>
  </si>
  <si>
    <r>
      <rPr>
        <b/>
        <sz val="20"/>
        <rFont val="Verdana"/>
        <charset val="134"/>
      </rPr>
      <t>2026</t>
    </r>
    <r>
      <rPr>
        <b/>
        <sz val="20"/>
        <rFont val="宋体"/>
        <charset val="134"/>
      </rPr>
      <t>年政府性基金收入预算表</t>
    </r>
  </si>
  <si>
    <t>表十八</t>
  </si>
  <si>
    <t>项          目</t>
  </si>
  <si>
    <t>一、  政府性基金收入</t>
  </si>
  <si>
    <t>二、  专项债务对应项目专项收入</t>
  </si>
  <si>
    <t>海南省高等级公路车辆通行附加费专项债务对应项目专项收入</t>
  </si>
  <si>
    <t>国家电影事业发展专项资金专项债务对应项目专项收入</t>
  </si>
  <si>
    <t>国有土地使用权出让金专项债务对应项目专项收入</t>
  </si>
  <si>
    <t>农业土地开发资金专项债务对应项目专项收入</t>
  </si>
  <si>
    <t>大中型水库库区基金专项债务对应项目专项收入</t>
  </si>
  <si>
    <t>城市基础建设配套费专项债务对应项目专项收入</t>
  </si>
  <si>
    <t>小型水库移民扶助基金专项债务对应项目专项收入</t>
  </si>
  <si>
    <t>国家重大水利工程建设基金专项债务对应项目专项收入</t>
  </si>
  <si>
    <t>车辆通行费专项债务对应项目专项收入</t>
  </si>
  <si>
    <t>污水处理费专项债务对应项目专项收入</t>
  </si>
  <si>
    <t>其他政府性基金专项债务对应项目专项收入</t>
  </si>
  <si>
    <t>地方政府债务收入</t>
  </si>
  <si>
    <t>专项债务收入</t>
  </si>
  <si>
    <t>政府性基金转移支付收入</t>
  </si>
  <si>
    <t>超长国债转移支付收入</t>
  </si>
  <si>
    <t>上解收入</t>
  </si>
  <si>
    <t>政府性基金上解收入</t>
  </si>
  <si>
    <t>政府性基金预算上年结余收入</t>
  </si>
  <si>
    <t>调入资金</t>
  </si>
  <si>
    <t>调入政府性基金预算资金</t>
  </si>
  <si>
    <t>地方政府专项债务转贷收入</t>
  </si>
  <si>
    <r>
      <rPr>
        <b/>
        <sz val="20"/>
        <rFont val="Verdana"/>
        <charset val="134"/>
      </rPr>
      <t>2026</t>
    </r>
    <r>
      <rPr>
        <b/>
        <sz val="20"/>
        <rFont val="宋体"/>
        <charset val="134"/>
      </rPr>
      <t>年政府性基金支出预算总表</t>
    </r>
  </si>
  <si>
    <t>表十九</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</si>
  <si>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</si>
  <si>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</si>
  <si>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</si>
  <si>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</si>
  <si>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</si>
  <si>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</si>
  <si>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</si>
  <si>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</si>
  <si>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</si>
  <si>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</si>
  <si>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</si>
  <si>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</si>
  <si>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废弃电器电子产品处理基金支出</t>
  </si>
  <si>
    <t>超长期特别国债安排的支出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</si>
  <si>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</si>
  <si>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</si>
  <si>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</si>
  <si>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</si>
  <si>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</si>
  <si>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</si>
  <si>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</si>
  <si>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</si>
  <si>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</si>
  <si>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</si>
  <si>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</si>
  <si>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六、农林水支出</t>
  </si>
  <si>
    <t>大中型水库库区基金安排的支出</t>
  </si>
  <si>
    <t>三峡水库库区基金支出</t>
  </si>
  <si>
    <t>国家重大水利工程建设基金安排的支出</t>
  </si>
  <si>
    <t>大中型水库库区基金对应专项债务收入安排的支出</t>
  </si>
  <si>
    <t>国家重大水利工程建设基金对应专项债务收入安排的支出</t>
  </si>
  <si>
    <t>七、交通运输支出</t>
  </si>
  <si>
    <t>海南省高等级公路车辆通行附加费安排的支出</t>
  </si>
  <si>
    <t>车辆通行费安排的支出</t>
  </si>
  <si>
    <t>铁路建设基金支出</t>
  </si>
  <si>
    <t>船舶油污损害赔偿基金支出</t>
  </si>
  <si>
    <t>民航发展基金支出</t>
  </si>
  <si>
    <t>海南省高等级公路车辆通行附加费对应专项债务收入安排的支出</t>
  </si>
  <si>
    <t>政府收费公路专项债券收入安排的支出</t>
  </si>
  <si>
    <t>车辆通行费对应专项债务收入安排的支出</t>
  </si>
  <si>
    <t>八、资源勘探工业信息等支出</t>
  </si>
  <si>
    <t>农网还贷资金支出</t>
  </si>
  <si>
    <t>九、金融支出</t>
  </si>
  <si>
    <t>十、其他支出</t>
  </si>
  <si>
    <t>其他政府性基金及对应专项债务收入安排的支出</t>
  </si>
  <si>
    <t>彩票发行销售机构业务费安排的支出</t>
  </si>
  <si>
    <t>抗疫特别国债财务基金支出</t>
  </si>
  <si>
    <t>彩票公益金安排的支出</t>
  </si>
  <si>
    <t>十一、债务付息支出</t>
  </si>
  <si>
    <t>地方政府专项债务付息支出</t>
  </si>
  <si>
    <t>十二、债务发行费用支出</t>
  </si>
  <si>
    <t>地方政府专项债务发行费用支出</t>
  </si>
  <si>
    <t>十三、抗疫特别国债安排的支出</t>
  </si>
  <si>
    <t>抗疫相关支出</t>
  </si>
  <si>
    <t>政府性基金转移支付</t>
  </si>
  <si>
    <t>地方政府专项债务还本支出</t>
  </si>
  <si>
    <t>抗疫特别国债还本支出</t>
  </si>
  <si>
    <t>2026年度清涧县政府性基金预算转移性收支预算表</t>
  </si>
  <si>
    <t>表二十                                                                                       单位：万元</t>
  </si>
  <si>
    <t>政府性基金预算收入</t>
  </si>
  <si>
    <t>政府性基金预算上级补助收入</t>
  </si>
  <si>
    <t>政府性基金预算补助下级支出</t>
  </si>
  <si>
    <t xml:space="preserve">  政府性基金转移支付收入</t>
  </si>
  <si>
    <t xml:space="preserve">  政府性基金转移支付支出</t>
  </si>
  <si>
    <t>超长期特别国债转移支付收入</t>
  </si>
  <si>
    <t>超长期特别国债转移支付支出</t>
  </si>
  <si>
    <t>政府性基金预算下级上解收入</t>
  </si>
  <si>
    <t>政府性基金预算上解上级支出</t>
  </si>
  <si>
    <t>待偿债置换专项债券上年结余</t>
  </si>
  <si>
    <t>政府性基金预算上年结余</t>
  </si>
  <si>
    <t>政府性基金预算调入资金</t>
  </si>
  <si>
    <t>政府性基金预算调出资金</t>
  </si>
  <si>
    <t xml:space="preserve">  一般公共预算调入</t>
  </si>
  <si>
    <t xml:space="preserve">  其他调入资金</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</si>
  <si>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</si>
  <si>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</si>
  <si>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</si>
  <si>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</si>
  <si>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</si>
  <si>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</si>
  <si>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</si>
  <si>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</si>
  <si>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待偿债置换专项债券结余</t>
  </si>
  <si>
    <t>政府性基金预算年终结余</t>
  </si>
  <si>
    <t>收　　入　　总　　计　</t>
  </si>
  <si>
    <t>支　　出　　总　　计　</t>
  </si>
  <si>
    <r>
      <rPr>
        <b/>
        <sz val="20"/>
        <rFont val="Verdana"/>
        <charset val="134"/>
      </rPr>
      <t>2026</t>
    </r>
    <r>
      <rPr>
        <b/>
        <sz val="20"/>
        <rFont val="宋体"/>
        <charset val="134"/>
      </rPr>
      <t>年政府性基金支出预算表</t>
    </r>
  </si>
  <si>
    <t>表二十一</t>
  </si>
  <si>
    <t>一、教育支出</t>
  </si>
  <si>
    <r>
      <rPr>
        <sz val="12"/>
        <color rgb="FF000000"/>
        <rFont val="Verdana"/>
        <charset val="134"/>
      </rPr>
      <t xml:space="preserve">  </t>
    </r>
    <r>
      <rPr>
        <sz val="12"/>
        <color rgb="FF000000"/>
        <rFont val="宋体"/>
        <charset val="134"/>
      </rPr>
      <t>超长期特别国债安排的支出</t>
    </r>
  </si>
  <si>
    <r>
      <rPr>
        <sz val="12"/>
        <color indexed="8"/>
        <rFont val="Verdana"/>
        <charset val="134"/>
      </rPr>
      <t xml:space="preserve">    </t>
    </r>
    <r>
      <rPr>
        <sz val="12"/>
        <color indexed="8"/>
        <rFont val="宋体"/>
        <charset val="134"/>
      </rPr>
      <t>基础教育</t>
    </r>
  </si>
  <si>
    <r>
      <rPr>
        <sz val="12"/>
        <color indexed="8"/>
        <rFont val="Verdana"/>
        <charset val="134"/>
      </rPr>
      <t xml:space="preserve">    </t>
    </r>
    <r>
      <rPr>
        <sz val="12"/>
        <color indexed="8"/>
        <rFont val="宋体"/>
        <charset val="134"/>
      </rPr>
      <t>高等教育</t>
    </r>
  </si>
  <si>
    <r>
      <rPr>
        <sz val="12"/>
        <color indexed="8"/>
        <rFont val="Verdana"/>
        <charset val="134"/>
      </rPr>
      <t xml:space="preserve">    </t>
    </r>
    <r>
      <rPr>
        <sz val="12"/>
        <color indexed="8"/>
        <rFont val="宋体"/>
        <charset val="134"/>
      </rPr>
      <t>职业教育</t>
    </r>
  </si>
  <si>
    <r>
      <rPr>
        <sz val="12"/>
        <color indexed="8"/>
        <rFont val="Verdana"/>
        <charset val="134"/>
      </rPr>
      <t xml:space="preserve">    </t>
    </r>
    <r>
      <rPr>
        <sz val="12"/>
        <color indexed="8"/>
        <rFont val="宋体"/>
        <charset val="134"/>
      </rPr>
      <t>特殊教育</t>
    </r>
  </si>
  <si>
    <r>
      <rPr>
        <sz val="12"/>
        <color indexed="8"/>
        <rFont val="Verdana"/>
        <charset val="134"/>
      </rPr>
      <t xml:space="preserve">    </t>
    </r>
    <r>
      <rPr>
        <sz val="12"/>
        <color indexed="8"/>
        <rFont val="宋体"/>
        <charset val="134"/>
      </rPr>
      <t>其他教育支出</t>
    </r>
  </si>
  <si>
    <t>二、科学技术支出</t>
  </si>
  <si>
    <t>乏燃料运输</t>
  </si>
  <si>
    <t>乏燃料离堆贮存</t>
  </si>
  <si>
    <t>乏燃料后处理</t>
  </si>
  <si>
    <t>高放废物的处理处置</t>
  </si>
  <si>
    <t>乏燃料后处理厂的建设、运行、改造和退役</t>
  </si>
  <si>
    <t>其他乏燃料处理处置基金支出</t>
  </si>
  <si>
    <t>三、文化旅游体育与传媒支出</t>
  </si>
  <si>
    <t>资助国产影片放映</t>
  </si>
  <si>
    <t>资助影院建设</t>
  </si>
  <si>
    <t>资助少数民族语电影译制</t>
  </si>
  <si>
    <t>购买农村电影公益性放映版权服务</t>
  </si>
  <si>
    <t>其他国家电影事业发展专项资金支出</t>
  </si>
  <si>
    <t>宣传促销</t>
  </si>
  <si>
    <t>行业规划</t>
  </si>
  <si>
    <t>旅游事业补助</t>
  </si>
  <si>
    <t>地方旅游开发项目补助</t>
  </si>
  <si>
    <t>其他旅游发展基金支出</t>
  </si>
  <si>
    <t>资助城市影院</t>
  </si>
  <si>
    <t>其他国家电影事业发展专项资金对应专项债务收入支出</t>
  </si>
  <si>
    <t>移民补助</t>
  </si>
  <si>
    <t>基础设施建设和经济发展</t>
  </si>
  <si>
    <t>其他大中型水库移民后期扶持基金支出</t>
  </si>
  <si>
    <t>其他小型水库移民扶助基金支出</t>
  </si>
  <si>
    <t>其他小型水库移民扶助基金对应专项债务收入安排的支出</t>
  </si>
  <si>
    <t>风力发电补助</t>
  </si>
  <si>
    <t>太阳能发电补助</t>
  </si>
  <si>
    <t>生物质能发电补助</t>
  </si>
  <si>
    <t>其他可再生能源电价附加收入安排的支出</t>
  </si>
  <si>
    <t>回收处理费用补贴</t>
  </si>
  <si>
    <t>信息系统建设</t>
  </si>
  <si>
    <t>基金征管经费</t>
  </si>
  <si>
    <t>其他废弃电器电子产品处理基金支出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</si>
  <si>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</si>
  <si>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</si>
  <si>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</si>
  <si>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</si>
  <si>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</si>
  <si>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</si>
  <si>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</si>
  <si>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</si>
  <si>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</si>
  <si>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</si>
  <si>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</si>
  <si>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农业生产发展支出</t>
  </si>
  <si>
    <t>农村社会事业支出</t>
  </si>
  <si>
    <t>农业农村生态环境支出</t>
  </si>
  <si>
    <t>其他国有土地使用权出让收入安排的支出</t>
  </si>
  <si>
    <t>其他国有土地收益基金支出</t>
  </si>
  <si>
    <t>城市公共设施</t>
  </si>
  <si>
    <t>城市环境卫生</t>
  </si>
  <si>
    <t>公有房屋</t>
  </si>
  <si>
    <t>城市防洪</t>
  </si>
  <si>
    <t>其他城市基础设施配套费安排的支出</t>
  </si>
  <si>
    <t>污水处理设施建设和运营</t>
  </si>
  <si>
    <t>代征手续费</t>
  </si>
  <si>
    <t>其他污水处理费安排的支出</t>
  </si>
  <si>
    <t>其他土地储备专项债券收入安排的支出</t>
  </si>
  <si>
    <t>其他棚户区改造专项债券收入安排的支出</t>
  </si>
  <si>
    <t>其他城市基础设施配套费对应专项债务收入安排的支出</t>
  </si>
  <si>
    <t>其他污水处理费对应专项债务收入安排的支出</t>
  </si>
  <si>
    <t>其他国有土地使用权出让收入对应专项债务收入安排的支出</t>
  </si>
  <si>
    <r>
      <rPr>
        <sz val="12"/>
        <rFont val="宋体"/>
        <charset val="134"/>
      </rPr>
      <t>超长期特别</t>
    </r>
    <r>
      <rPr>
        <sz val="12"/>
        <rFont val="Verdana"/>
        <charset val="134"/>
      </rPr>
      <t xml:space="preserve"> </t>
    </r>
    <r>
      <rPr>
        <sz val="12"/>
        <rFont val="宋体"/>
        <charset val="134"/>
      </rPr>
      <t>国债安排的支出</t>
    </r>
  </si>
  <si>
    <t>解决移民遗留问题</t>
  </si>
  <si>
    <t>库区防护工程维护</t>
  </si>
  <si>
    <t>其他大中型水库库区基金支出</t>
  </si>
  <si>
    <t>库区维护和管理</t>
  </si>
  <si>
    <t>其他三峡水库库区基金支出</t>
  </si>
  <si>
    <t>三峡后续工作</t>
  </si>
  <si>
    <t>地方重大水利工程建设</t>
  </si>
  <si>
    <t>其他重大水利工程建设基金支出</t>
  </si>
  <si>
    <t>其他大中型水库库区基金对应专项债务收入支出</t>
  </si>
  <si>
    <t>三峡工程后续工作</t>
  </si>
  <si>
    <t>其他重大水利工程建设基金对应专项债务收入支出</t>
  </si>
  <si>
    <t>公路还贷</t>
  </si>
  <si>
    <t>其他海南省高等级公路车辆通行附加费安排的支出</t>
  </si>
  <si>
    <t>政府还贷公路养护</t>
  </si>
  <si>
    <t>政府还贷公路管理</t>
  </si>
  <si>
    <t>其他车辆通行费安排的支出</t>
  </si>
  <si>
    <t>铁路建设投资</t>
  </si>
  <si>
    <t>购置铁路机车车辆</t>
  </si>
  <si>
    <t>铁路还贷</t>
  </si>
  <si>
    <t>建设项目铺底资金</t>
  </si>
  <si>
    <t>勘测设计</t>
  </si>
  <si>
    <t>注册资本金</t>
  </si>
  <si>
    <t>周转资金</t>
  </si>
  <si>
    <t>其他铁路建设基金支出</t>
  </si>
  <si>
    <t>应急处置费用</t>
  </si>
  <si>
    <t>控制清除污染</t>
  </si>
  <si>
    <t>损失补偿</t>
  </si>
  <si>
    <t>生态恢复</t>
  </si>
  <si>
    <t>监视监测</t>
  </si>
  <si>
    <t>其他船舶油污损害赔偿基金支出</t>
  </si>
  <si>
    <t>民航机场建设</t>
  </si>
  <si>
    <t>民航安全</t>
  </si>
  <si>
    <t>航线和机场补贴</t>
  </si>
  <si>
    <t>民航节能减排</t>
  </si>
  <si>
    <t>通用航空发展</t>
  </si>
  <si>
    <t>征管经费</t>
  </si>
  <si>
    <t>民航科教和信息建设</t>
  </si>
  <si>
    <t>其他民航发展基金支出</t>
  </si>
  <si>
    <t>其他海南省高等级公路车辆通行附加费对应专项债务收入安排的支出</t>
  </si>
  <si>
    <t>其他政府收费公路专项债券收入安排的支出</t>
  </si>
  <si>
    <t>中央农网还贷资金支出</t>
  </si>
  <si>
    <t>地方农网还贷资金支出</t>
  </si>
  <si>
    <t>其他农网还贷资金支出</t>
  </si>
  <si>
    <t>中央特别国债经营基金支出</t>
  </si>
  <si>
    <t>中央特别国债经营基金财务支出</t>
  </si>
  <si>
    <t>其他政府性基金安排的支出</t>
  </si>
  <si>
    <t>其他地方自行试点项目收益专项债券收入安排的支出</t>
  </si>
  <si>
    <t>其他政府性基金债务收入安排的支出</t>
  </si>
  <si>
    <t>福利彩票发行机构的业务费支出</t>
  </si>
  <si>
    <t>体育彩票发行机构的业务费支出</t>
  </si>
  <si>
    <t>福利彩票销售机构的业务费支出</t>
  </si>
  <si>
    <t>体育彩票销售机构的业务费支出</t>
  </si>
  <si>
    <t>彩票兑奖周转金支出</t>
  </si>
  <si>
    <t>彩票发行销售风险基金支出</t>
  </si>
  <si>
    <t>彩票市场调控资金支出</t>
  </si>
  <si>
    <t>其他彩票发行销售机构业务费安排的支出</t>
  </si>
  <si>
    <t>用于补充全国社会保障基金的彩票公益金支出</t>
  </si>
  <si>
    <t>用于社会福利的彩票公益金支出</t>
  </si>
  <si>
    <t>用于体育事业的彩票公益金支出</t>
  </si>
  <si>
    <t>用于教育事业的彩票公益金支出</t>
  </si>
  <si>
    <t>用于红十字事业的彩票公益金支出</t>
  </si>
  <si>
    <t>用于残疾人事业的彩票公益金支出</t>
  </si>
  <si>
    <t>用于文化事业的彩票公益金支出</t>
  </si>
  <si>
    <t>用于巩固脱贫攻坚成果衔接乡村振兴的彩票公益金支出</t>
  </si>
  <si>
    <t>用于法律援助的彩票公益金支出</t>
  </si>
  <si>
    <t>用于城乡医疗救助的彩票公益金支出</t>
  </si>
  <si>
    <t>用于其他社会公益事业的彩票公益金支出</t>
  </si>
  <si>
    <t>海南省高等级公路车辆通行附加费债务付息支出</t>
  </si>
  <si>
    <t>国家电影事业发展专项资金债务付息支出</t>
  </si>
  <si>
    <t>国有土地使用权出让金债务付息支出</t>
  </si>
  <si>
    <t>农业土地开发资金债务付息支出</t>
  </si>
  <si>
    <t>大中型水库库区基金债务付息支出</t>
  </si>
  <si>
    <t>城市基础设施配套费债务付息支出</t>
  </si>
  <si>
    <t>小型水库移民扶助基金债务付息支出</t>
  </si>
  <si>
    <t>国家重大水利工程建设基金债务付息支出</t>
  </si>
  <si>
    <t>车辆通行费债务付息支出</t>
  </si>
  <si>
    <t>污水处理费债务付息支出</t>
  </si>
  <si>
    <t>土地储备专项债券付息支出</t>
  </si>
  <si>
    <t>政府收费公路专项债券付息支出</t>
  </si>
  <si>
    <t>棚户区改造专项债券付息支出</t>
  </si>
  <si>
    <t>其他地方自行试点项目收益专项债券付息支出</t>
  </si>
  <si>
    <t>其他政府性基金债务付息支出</t>
  </si>
  <si>
    <t>海南省高等级公路车辆通行附加费债务发行费用支出</t>
  </si>
  <si>
    <t>国家电影事业发展专项资金债务发行费用支出</t>
  </si>
  <si>
    <t>国有土地使用权出让金债务发行费用支出</t>
  </si>
  <si>
    <t>农业土地开发资金债务发行费用支出</t>
  </si>
  <si>
    <t>大中型水库库区基金债务发行费用支出</t>
  </si>
  <si>
    <t>城市基础设施配套费债务发行费用支出</t>
  </si>
  <si>
    <t>小型水库移民扶助基金债务发行费用支出</t>
  </si>
  <si>
    <t>国家重大水利工程建设基金债务发行费用支出</t>
  </si>
  <si>
    <t>车辆通行费债务发行费用支出</t>
  </si>
  <si>
    <t>污水处理费债务发行费用支出</t>
  </si>
  <si>
    <t>土地储备专项债券发行费用支出</t>
  </si>
  <si>
    <t>政府收费公路专项债券发行费用支出</t>
  </si>
  <si>
    <t>棚户区改造专项债券发行费用支出</t>
  </si>
  <si>
    <t>其他地方自行试点项目收益专项债券发行费用支出</t>
  </si>
  <si>
    <t>其他政府性基金债务发行费用支出</t>
  </si>
  <si>
    <t>公共卫生体系建设</t>
  </si>
  <si>
    <t>重大疫情防控救治体系建设</t>
  </si>
  <si>
    <t>粮食安全</t>
  </si>
  <si>
    <t>能源安全</t>
  </si>
  <si>
    <t>应急物资保障</t>
  </si>
  <si>
    <t>产业链改造升级</t>
  </si>
  <si>
    <t>城镇老旧小区改造</t>
  </si>
  <si>
    <t>生态环境治理</t>
  </si>
  <si>
    <t>交通基础设施建设</t>
  </si>
  <si>
    <t>市政设施建设</t>
  </si>
  <si>
    <t>重大区域规划基础设施建设</t>
  </si>
  <si>
    <t>其他基础设施建设</t>
  </si>
  <si>
    <t>创业担保贷款贴息</t>
  </si>
  <si>
    <t>援企稳岗补贴</t>
  </si>
  <si>
    <t>困难群众基本生活补贴</t>
  </si>
  <si>
    <t>其他抗疫相关支出</t>
  </si>
  <si>
    <r>
      <rPr>
        <b/>
        <sz val="20"/>
        <rFont val="Verdana"/>
        <charset val="134"/>
      </rPr>
      <t>2026</t>
    </r>
    <r>
      <rPr>
        <b/>
        <sz val="20"/>
        <rFont val="宋体"/>
        <charset val="134"/>
      </rPr>
      <t>年政府性基金转移支付预算表</t>
    </r>
  </si>
  <si>
    <t>表二十二</t>
  </si>
  <si>
    <t>超长期特别国债转移支付收入安排的支出</t>
  </si>
  <si>
    <r>
      <rPr>
        <b/>
        <sz val="20"/>
        <rFont val="Verdana"/>
        <charset val="134"/>
      </rPr>
      <t>2026</t>
    </r>
    <r>
      <rPr>
        <b/>
        <sz val="20"/>
        <rFont val="宋体"/>
        <charset val="134"/>
      </rPr>
      <t>年新增专项债券安排方案表</t>
    </r>
  </si>
  <si>
    <t>表二十三</t>
  </si>
  <si>
    <t>新增专项债券</t>
  </si>
  <si>
    <r>
      <rPr>
        <b/>
        <sz val="20"/>
        <rFont val="Verdana"/>
        <charset val="134"/>
      </rPr>
      <t>2025</t>
    </r>
    <r>
      <rPr>
        <b/>
        <sz val="20"/>
        <rFont val="宋体"/>
        <charset val="134"/>
      </rPr>
      <t>年国有资本经营预算收入执行情况表</t>
    </r>
  </si>
  <si>
    <t>表二十四</t>
  </si>
  <si>
    <t>一、国有资本经营收入</t>
  </si>
  <si>
    <t>利润收入</t>
  </si>
  <si>
    <t>股利、股息收入</t>
  </si>
  <si>
    <t>产权转让收入</t>
  </si>
  <si>
    <t>清算收入</t>
  </si>
  <si>
    <t>其他国有资本经营预算收入</t>
  </si>
  <si>
    <r>
      <rPr>
        <b/>
        <sz val="20"/>
        <rFont val="Verdana"/>
        <charset val="134"/>
      </rPr>
      <t>2025</t>
    </r>
    <r>
      <rPr>
        <b/>
        <sz val="20"/>
        <rFont val="宋体"/>
        <charset val="134"/>
      </rPr>
      <t>年国有资本经营预算支出执行情况表</t>
    </r>
  </si>
  <si>
    <t>表二十五</t>
  </si>
  <si>
    <t>一、补充全国社会保障基金</t>
  </si>
  <si>
    <t>国有资本经营预算补充社保基金支出</t>
  </si>
  <si>
    <t>二、解决历史遗留问题及改革成本支出</t>
  </si>
  <si>
    <t>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</si>
  <si>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</si>
  <si>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</si>
  <si>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</si>
  <si>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</si>
  <si>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</si>
  <si>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</si>
  <si>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离休干部医药费补助支出</t>
  </si>
  <si>
    <t>金融企业改革性支出</t>
  </si>
  <si>
    <t>其他解决历史遗留问题及改革成本支出</t>
  </si>
  <si>
    <t>三、国有企业资本金注入</t>
  </si>
  <si>
    <t>国有经济结构调整支出</t>
  </si>
  <si>
    <t>公益性设施投资支出</t>
  </si>
  <si>
    <t>前瞻性战略性产业发展支出</t>
  </si>
  <si>
    <t>生态环境保护支出</t>
  </si>
  <si>
    <t>支持科技进步支出</t>
  </si>
  <si>
    <t>保障国家经济安全支出</t>
  </si>
  <si>
    <t>金融企业资本性支出</t>
  </si>
  <si>
    <t>其他国有企业资本金注入</t>
  </si>
  <si>
    <t>四、国有企业政策性补贴</t>
  </si>
  <si>
    <t>国有企业政策性补贴</t>
  </si>
  <si>
    <t>五、其他国有资本经营预算支出</t>
  </si>
  <si>
    <t>其他国有资本经营预算支出</t>
  </si>
  <si>
    <r>
      <rPr>
        <b/>
        <sz val="20"/>
        <rFont val="Verdana"/>
        <charset val="134"/>
      </rPr>
      <t>2026</t>
    </r>
    <r>
      <rPr>
        <b/>
        <sz val="20"/>
        <rFont val="宋体"/>
        <charset val="134"/>
      </rPr>
      <t>年国有资本经营收入预算表</t>
    </r>
  </si>
  <si>
    <t>表二十六</t>
  </si>
  <si>
    <t>一、利润收入</t>
  </si>
  <si>
    <t>二、股利、股息收入</t>
  </si>
  <si>
    <t>三、产权转让收入</t>
  </si>
  <si>
    <t>四、清算收入</t>
  </si>
  <si>
    <t>五、其他国有资本经营预算收入</t>
  </si>
  <si>
    <t>国有资本经营预算转移支付收入</t>
  </si>
  <si>
    <t>国有资本经营预算上解收入</t>
  </si>
  <si>
    <t>国有资本经营预算上年结余收入</t>
  </si>
  <si>
    <r>
      <rPr>
        <b/>
        <sz val="20"/>
        <rFont val="Verdana"/>
        <charset val="134"/>
      </rPr>
      <t>2026</t>
    </r>
    <r>
      <rPr>
        <b/>
        <sz val="20"/>
        <rFont val="宋体"/>
        <charset val="134"/>
      </rPr>
      <t>年国有资本经营支出预算表</t>
    </r>
  </si>
  <si>
    <t>表二十七</t>
  </si>
  <si>
    <t>国有资本经营预算转移支付</t>
  </si>
  <si>
    <t>国有资本经营预算转移支付支出</t>
  </si>
  <si>
    <t>国有资本经营预算上解支出</t>
  </si>
  <si>
    <t>国有资本经营预算调出资金</t>
  </si>
  <si>
    <t>国有资本经营预算年终结余</t>
  </si>
  <si>
    <r>
      <rPr>
        <b/>
        <sz val="20"/>
        <rFont val="Verdana"/>
        <charset val="134"/>
      </rPr>
      <t>2025</t>
    </r>
    <r>
      <rPr>
        <b/>
        <sz val="20"/>
        <rFont val="宋体"/>
        <charset val="134"/>
      </rPr>
      <t>年社会保险基金收入预算执行情况表</t>
    </r>
  </si>
  <si>
    <t>表二十八</t>
  </si>
  <si>
    <t>一、城乡居民基本养老保险基金</t>
  </si>
  <si>
    <t>二、机关事业单位基本养老保险基金</t>
  </si>
  <si>
    <t>上年结余</t>
  </si>
  <si>
    <r>
      <rPr>
        <b/>
        <sz val="20"/>
        <rFont val="Verdana"/>
        <charset val="134"/>
      </rPr>
      <t>2025</t>
    </r>
    <r>
      <rPr>
        <b/>
        <sz val="20"/>
        <rFont val="宋体"/>
        <charset val="134"/>
      </rPr>
      <t>年社会保险基金支出预算执行情况表</t>
    </r>
  </si>
  <si>
    <t>表二十九</t>
  </si>
  <si>
    <t>总计</t>
  </si>
  <si>
    <r>
      <rPr>
        <b/>
        <sz val="20"/>
        <rFont val="Verdana"/>
        <charset val="134"/>
      </rPr>
      <t>2026</t>
    </r>
    <r>
      <rPr>
        <b/>
        <sz val="20"/>
        <rFont val="宋体"/>
        <charset val="134"/>
      </rPr>
      <t>年社会保险基金收入预算表</t>
    </r>
  </si>
  <si>
    <t>表三十</t>
  </si>
  <si>
    <t>上年滚存结余</t>
  </si>
  <si>
    <r>
      <rPr>
        <b/>
        <sz val="20"/>
        <rFont val="Verdana"/>
        <charset val="134"/>
      </rPr>
      <t>2026</t>
    </r>
    <r>
      <rPr>
        <b/>
        <sz val="20"/>
        <rFont val="宋体"/>
        <charset val="134"/>
      </rPr>
      <t>年社会保险基金支出预算表</t>
    </r>
  </si>
  <si>
    <t>表三十一</t>
  </si>
  <si>
    <r>
      <rPr>
        <b/>
        <sz val="12"/>
        <color rgb="FF000000"/>
        <rFont val="Verdana"/>
        <charset val="134"/>
      </rPr>
      <t>2025</t>
    </r>
    <r>
      <rPr>
        <b/>
        <sz val="12"/>
        <color rgb="FF000000"/>
        <rFont val="宋体"/>
        <charset val="134"/>
      </rPr>
      <t>执行数</t>
    </r>
  </si>
  <si>
    <t>滚存结余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</si>
</sst>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 ;[Red]\-0\ ;"/>
    <numFmt numFmtId="178" formatCode="0.0_ "/>
    <numFmt numFmtId="179" formatCode="0.00;[Red]0.00"/>
  </numFmts>
  <fonts count="74">
    <font>
      <sz val="12"/>
      <name val="Verdana"/>
      <charset val="134"/>
    </font>
    <font>
      <b/>
      <sz val="20"/>
      <name val="Verdana"/>
      <charset val="134"/>
    </font>
    <font>
      <sz val="12"/>
      <name val="宋体"/>
      <charset val="134"/>
    </font>
    <font>
      <b/>
      <sz val="12"/>
      <color indexed="8"/>
      <name val="Verdana"/>
      <charset val="134"/>
    </font>
    <font>
      <b/>
      <sz val="12"/>
      <color rgb="FF000000"/>
      <name val="Verdana"/>
      <charset val="134"/>
    </font>
    <font>
      <b/>
      <sz val="12"/>
      <name val="宋体"/>
      <charset val="134"/>
    </font>
    <font>
      <b/>
      <sz val="12"/>
      <color indexed="8"/>
      <name val="宋体"/>
      <charset val="134"/>
    </font>
    <font>
      <sz val="12"/>
      <color indexed="8"/>
      <name val="宋体"/>
      <charset val="134"/>
    </font>
    <font>
      <sz val="12"/>
      <color indexed="8"/>
      <name val="Verdana"/>
      <charset val="134"/>
    </font>
    <font>
      <b/>
      <sz val="12"/>
      <color rgb="FF000000"/>
      <name val="宋体"/>
      <charset val="134"/>
    </font>
    <font>
      <sz val="12"/>
      <color rgb="FF000000"/>
      <name val="Verdana"/>
      <charset val="134"/>
    </font>
    <font>
      <b/>
      <sz val="18"/>
      <name val="宋体"/>
      <charset val="134"/>
    </font>
    <font>
      <b/>
      <sz val="10"/>
      <name val="宋体"/>
      <charset val="134"/>
    </font>
    <font>
      <sz val="10"/>
      <name val="宋体"/>
      <charset val="134"/>
    </font>
    <font>
      <sz val="12"/>
      <color rgb="FF000000"/>
      <name val="宋体"/>
      <charset val="134"/>
    </font>
    <font>
      <sz val="14"/>
      <name val="Verdana"/>
      <charset val="134"/>
    </font>
    <font>
      <sz val="12"/>
      <name val="宋体"/>
      <charset val="134"/>
      <scheme val="minor"/>
    </font>
    <font>
      <b/>
      <sz val="12"/>
      <name val="Verdana"/>
      <charset val="134"/>
    </font>
    <font>
      <sz val="14"/>
      <name val="宋体"/>
      <charset val="134"/>
    </font>
    <font>
      <sz val="12"/>
      <color indexed="10"/>
      <name val="Verdana"/>
      <charset val="134"/>
    </font>
    <font>
      <sz val="12"/>
      <color rgb="FFFF0000"/>
      <name val="Verdana"/>
      <charset val="134"/>
    </font>
    <font>
      <sz val="11"/>
      <name val="宋体"/>
      <charset val="134"/>
      <scheme val="minor"/>
    </font>
    <font>
      <sz val="11"/>
      <name val="Times New Roman"/>
      <charset val="134"/>
    </font>
    <font>
      <sz val="11"/>
      <name val="仿宋_GB2312"/>
      <charset val="134"/>
    </font>
    <font>
      <sz val="14"/>
      <name val="Times New Roman"/>
      <charset val="134"/>
    </font>
    <font>
      <sz val="14"/>
      <name val="仿宋_GB2312"/>
      <charset val="134"/>
    </font>
    <font>
      <b/>
      <sz val="11"/>
      <name val="仿宋_GB2312"/>
      <charset val="134"/>
    </font>
    <font>
      <b/>
      <sz val="11"/>
      <name val="Times New Roman"/>
      <charset val="134"/>
    </font>
    <font>
      <b/>
      <sz val="14"/>
      <name val="宋体"/>
      <charset val="134"/>
    </font>
    <font>
      <sz val="11"/>
      <name val="宋体"/>
      <charset val="134"/>
    </font>
    <font>
      <sz val="20"/>
      <name val="方正小标宋简体"/>
      <charset val="134"/>
    </font>
    <font>
      <sz val="14"/>
      <name val="黑体"/>
      <charset val="134"/>
    </font>
    <font>
      <sz val="24"/>
      <name val="方正小标宋简体"/>
      <charset val="134"/>
    </font>
    <font>
      <b/>
      <sz val="18"/>
      <name val="Verdan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sz val="11"/>
      <color indexed="9"/>
      <name val="Calibri"/>
      <charset val="134"/>
    </font>
    <font>
      <sz val="11"/>
      <color rgb="FF9C0006"/>
      <name val="Calibri"/>
      <charset val="134"/>
    </font>
    <font>
      <b/>
      <sz val="11"/>
      <color rgb="FFFA7D00"/>
      <name val="Calibri"/>
      <charset val="134"/>
    </font>
    <font>
      <b/>
      <sz val="11"/>
      <color indexed="9"/>
      <name val="Calibri"/>
      <charset val="134"/>
    </font>
    <font>
      <i/>
      <sz val="11"/>
      <color rgb="FF7F7F7F"/>
      <name val="Calibri"/>
      <charset val="134"/>
    </font>
    <font>
      <sz val="11"/>
      <color rgb="FF006100"/>
      <name val="Calibri"/>
      <charset val="134"/>
    </font>
    <font>
      <b/>
      <sz val="15"/>
      <color theme="3"/>
      <name val="Calibri"/>
      <charset val="134"/>
    </font>
    <font>
      <b/>
      <sz val="13"/>
      <color theme="3"/>
      <name val="Calibri"/>
      <charset val="134"/>
    </font>
    <font>
      <b/>
      <sz val="11"/>
      <color theme="3"/>
      <name val="Calibri"/>
      <charset val="134"/>
    </font>
    <font>
      <sz val="11"/>
      <color rgb="FF3F3F76"/>
      <name val="Calibri"/>
      <charset val="134"/>
    </font>
    <font>
      <sz val="11"/>
      <color rgb="FFFA7D00"/>
      <name val="Calibri"/>
      <charset val="134"/>
    </font>
    <font>
      <sz val="11"/>
      <color rgb="FF9C6500"/>
      <name val="Calibri"/>
      <charset val="134"/>
    </font>
    <font>
      <sz val="11"/>
      <color indexed="0"/>
      <name val="Calibri"/>
      <charset val="134"/>
    </font>
    <font>
      <b/>
      <sz val="11"/>
      <color rgb="FF3F3F3F"/>
      <name val="Calibri"/>
      <charset val="134"/>
    </font>
    <font>
      <b/>
      <sz val="18"/>
      <color theme="3"/>
      <name val="Calibri"/>
      <charset val="134"/>
    </font>
    <font>
      <b/>
      <sz val="11"/>
      <color indexed="8"/>
      <name val="Calibri"/>
      <charset val="134"/>
    </font>
    <font>
      <sz val="11"/>
      <color indexed="10"/>
      <name val="Calibri"/>
      <charset val="134"/>
    </font>
    <font>
      <sz val="11"/>
      <color indexed="8"/>
      <name val="宋体"/>
      <charset val="134"/>
      <scheme val="minor"/>
    </font>
    <font>
      <b/>
      <sz val="20"/>
      <name val="宋体"/>
      <charset val="134"/>
    </font>
  </fonts>
  <fills count="63">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920651875362"/>
        <bgColor indexed="64"/>
      </patternFill>
    </fill>
    <fill>
      <patternFill patternType="solid">
        <fgColor theme="4" tint="0.799951170384838"/>
        <bgColor indexed="64"/>
      </patternFill>
    </fill>
    <fill>
      <patternFill patternType="solid">
        <fgColor theme="5" tint="0.799920651875362"/>
        <bgColor indexed="64"/>
      </patternFill>
    </fill>
    <fill>
      <patternFill patternType="solid">
        <fgColor theme="5" tint="0.799951170384838"/>
        <bgColor indexed="64"/>
      </patternFill>
    </fill>
    <fill>
      <patternFill patternType="solid">
        <fgColor theme="6" tint="0.799920651875362"/>
        <bgColor indexed="64"/>
      </patternFill>
    </fill>
    <fill>
      <patternFill patternType="solid">
        <fgColor theme="6" tint="0.799951170384838"/>
        <bgColor indexed="64"/>
      </patternFill>
    </fill>
    <fill>
      <patternFill patternType="solid">
        <fgColor theme="7" tint="0.799920651875362"/>
        <bgColor indexed="64"/>
      </patternFill>
    </fill>
    <fill>
      <patternFill patternType="solid">
        <fgColor theme="7" tint="0.799951170384838"/>
        <bgColor indexed="64"/>
      </patternFill>
    </fill>
    <fill>
      <patternFill patternType="solid">
        <fgColor theme="8" tint="0.799920651875362"/>
        <bgColor indexed="64"/>
      </patternFill>
    </fill>
    <fill>
      <patternFill patternType="solid">
        <fgColor theme="8" tint="0.799951170384838"/>
        <bgColor indexed="64"/>
      </patternFill>
    </fill>
    <fill>
      <patternFill patternType="solid">
        <fgColor theme="9" tint="0.799920651875362"/>
        <bgColor indexed="64"/>
      </patternFill>
    </fill>
    <fill>
      <patternFill patternType="solid">
        <fgColor theme="9" tint="0.799951170384838"/>
        <bgColor indexed="64"/>
      </patternFill>
    </fill>
    <fill>
      <patternFill patternType="solid">
        <fgColor theme="4" tint="0.399914548173467"/>
        <bgColor indexed="64"/>
      </patternFill>
    </fill>
    <fill>
      <patternFill patternType="solid">
        <fgColor theme="4" tint="0.399945066682943"/>
        <bgColor indexed="64"/>
      </patternFill>
    </fill>
    <fill>
      <patternFill patternType="solid">
        <fgColor theme="5" tint="0.399914548173467"/>
        <bgColor indexed="64"/>
      </patternFill>
    </fill>
    <fill>
      <patternFill patternType="solid">
        <fgColor theme="5" tint="0.399945066682943"/>
        <bgColor indexed="64"/>
      </patternFill>
    </fill>
    <fill>
      <patternFill patternType="solid">
        <fgColor theme="6" tint="0.399914548173467"/>
        <bgColor indexed="64"/>
      </patternFill>
    </fill>
    <fill>
      <patternFill patternType="solid">
        <fgColor theme="6" tint="0.399945066682943"/>
        <bgColor indexed="64"/>
      </patternFill>
    </fill>
    <fill>
      <patternFill patternType="solid">
        <fgColor theme="7" tint="0.399914548173467"/>
        <bgColor indexed="64"/>
      </patternFill>
    </fill>
    <fill>
      <patternFill patternType="solid">
        <fgColor theme="7" tint="0.399945066682943"/>
        <bgColor indexed="64"/>
      </patternFill>
    </fill>
    <fill>
      <patternFill patternType="solid">
        <fgColor theme="8" tint="0.399914548173467"/>
        <bgColor indexed="64"/>
      </patternFill>
    </fill>
    <fill>
      <patternFill patternType="solid">
        <fgColor theme="8" tint="0.399945066682943"/>
        <bgColor indexed="64"/>
      </patternFill>
    </fill>
    <fill>
      <patternFill patternType="solid">
        <fgColor theme="9" tint="0.399914548173467"/>
        <bgColor indexed="64"/>
      </patternFill>
    </fill>
    <fill>
      <patternFill patternType="solid">
        <fgColor theme="9" tint="0.399945066682943"/>
        <bgColor indexed="64"/>
      </patternFill>
    </fill>
    <fill>
      <patternFill patternType="solid">
        <fgColor indexed="47"/>
        <bgColor indexed="64"/>
      </patternFill>
    </fill>
    <fill>
      <patternFill patternType="solid">
        <fgColor indexed="26"/>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auto="1"/>
      </right>
      <top style="thin">
        <color auto="1"/>
      </top>
      <bottom style="thin">
        <color auto="1"/>
      </bottom>
      <diagonal/>
    </border>
    <border>
      <left style="thin">
        <color indexed="8"/>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19">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6" borderId="22"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3" applyNumberFormat="0" applyFill="0" applyAlignment="0" applyProtection="0">
      <alignment vertical="center"/>
    </xf>
    <xf numFmtId="0" fontId="41" fillId="0" borderId="23" applyNumberFormat="0" applyFill="0" applyAlignment="0" applyProtection="0">
      <alignment vertical="center"/>
    </xf>
    <xf numFmtId="0" fontId="42" fillId="0" borderId="24" applyNumberFormat="0" applyFill="0" applyAlignment="0" applyProtection="0">
      <alignment vertical="center"/>
    </xf>
    <xf numFmtId="0" fontId="42" fillId="0" borderId="0" applyNumberFormat="0" applyFill="0" applyBorder="0" applyAlignment="0" applyProtection="0">
      <alignment vertical="center"/>
    </xf>
    <xf numFmtId="0" fontId="43" fillId="7" borderId="25" applyNumberFormat="0" applyAlignment="0" applyProtection="0">
      <alignment vertical="center"/>
    </xf>
    <xf numFmtId="0" fontId="44" fillId="8" borderId="26" applyNumberFormat="0" applyAlignment="0" applyProtection="0">
      <alignment vertical="center"/>
    </xf>
    <xf numFmtId="0" fontId="45" fillId="8" borderId="25" applyNumberFormat="0" applyAlignment="0" applyProtection="0">
      <alignment vertical="center"/>
    </xf>
    <xf numFmtId="0" fontId="46" fillId="9" borderId="27" applyNumberFormat="0" applyAlignment="0" applyProtection="0">
      <alignment vertical="center"/>
    </xf>
    <xf numFmtId="0" fontId="47" fillId="0" borderId="28" applyNumberFormat="0" applyFill="0" applyAlignment="0" applyProtection="0">
      <alignment vertical="center"/>
    </xf>
    <xf numFmtId="0" fontId="48" fillId="0" borderId="29" applyNumberFormat="0" applyFill="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2" fillId="36" borderId="0" applyNumberFormat="0" applyBorder="0" applyAlignment="0" applyProtection="0">
      <alignment vertical="center"/>
    </xf>
    <xf numFmtId="0" fontId="54" fillId="37" borderId="0">
      <alignment vertical="top"/>
    </xf>
    <xf numFmtId="0" fontId="54" fillId="38" borderId="0">
      <alignment vertical="top"/>
    </xf>
    <xf numFmtId="0" fontId="54" fillId="38" borderId="0">
      <alignment vertical="top"/>
    </xf>
    <xf numFmtId="0" fontId="54" fillId="39" borderId="0">
      <alignment vertical="top"/>
    </xf>
    <xf numFmtId="0" fontId="54" fillId="40" borderId="0">
      <alignment vertical="top"/>
    </xf>
    <xf numFmtId="0" fontId="54" fillId="40" borderId="0">
      <alignment vertical="top"/>
    </xf>
    <xf numFmtId="0" fontId="54" fillId="41" borderId="0">
      <alignment vertical="top"/>
    </xf>
    <xf numFmtId="0" fontId="54" fillId="42" borderId="0">
      <alignment vertical="top"/>
    </xf>
    <xf numFmtId="0" fontId="54" fillId="42" borderId="0">
      <alignment vertical="top"/>
    </xf>
    <xf numFmtId="0" fontId="54" fillId="43" borderId="0">
      <alignment vertical="top"/>
    </xf>
    <xf numFmtId="0" fontId="54" fillId="44" borderId="0">
      <alignment vertical="top"/>
    </xf>
    <xf numFmtId="0" fontId="54" fillId="44" borderId="0">
      <alignment vertical="top"/>
    </xf>
    <xf numFmtId="0" fontId="54" fillId="45" borderId="0">
      <alignment vertical="top"/>
    </xf>
    <xf numFmtId="0" fontId="54" fillId="46" borderId="0">
      <alignment vertical="top"/>
    </xf>
    <xf numFmtId="0" fontId="54" fillId="46" borderId="0">
      <alignment vertical="top"/>
    </xf>
    <xf numFmtId="0" fontId="54" fillId="47" borderId="0">
      <alignment vertical="top"/>
    </xf>
    <xf numFmtId="0" fontId="54" fillId="48" borderId="0">
      <alignment vertical="top"/>
    </xf>
    <xf numFmtId="0" fontId="54" fillId="48" borderId="0">
      <alignment vertical="top"/>
    </xf>
    <xf numFmtId="0" fontId="54" fillId="15" borderId="0">
      <alignment vertical="top"/>
    </xf>
    <xf numFmtId="0" fontId="54" fillId="19" borderId="0">
      <alignment vertical="top"/>
    </xf>
    <xf numFmtId="0" fontId="54" fillId="23" borderId="0">
      <alignment vertical="top"/>
    </xf>
    <xf numFmtId="0" fontId="54" fillId="27" borderId="0">
      <alignment vertical="top"/>
    </xf>
    <xf numFmtId="0" fontId="54" fillId="31" borderId="0">
      <alignment vertical="top"/>
    </xf>
    <xf numFmtId="0" fontId="54" fillId="35" borderId="0">
      <alignment vertical="top"/>
    </xf>
    <xf numFmtId="0" fontId="55" fillId="49" borderId="0">
      <alignment vertical="top"/>
    </xf>
    <xf numFmtId="0" fontId="55" fillId="50" borderId="0">
      <alignment vertical="top"/>
    </xf>
    <xf numFmtId="0" fontId="55" fillId="50" borderId="0">
      <alignment vertical="top"/>
    </xf>
    <xf numFmtId="0" fontId="55" fillId="51" borderId="0">
      <alignment vertical="top"/>
    </xf>
    <xf numFmtId="0" fontId="55" fillId="52" borderId="0">
      <alignment vertical="top"/>
    </xf>
    <xf numFmtId="0" fontId="55" fillId="52" borderId="0">
      <alignment vertical="top"/>
    </xf>
    <xf numFmtId="0" fontId="55" fillId="53" borderId="0">
      <alignment vertical="top"/>
    </xf>
    <xf numFmtId="0" fontId="55" fillId="54" borderId="0">
      <alignment vertical="top"/>
    </xf>
    <xf numFmtId="0" fontId="55" fillId="54" borderId="0">
      <alignment vertical="top"/>
    </xf>
    <xf numFmtId="0" fontId="55" fillId="55" borderId="0">
      <alignment vertical="top"/>
    </xf>
    <xf numFmtId="0" fontId="55" fillId="56" borderId="0">
      <alignment vertical="top"/>
    </xf>
    <xf numFmtId="0" fontId="55" fillId="56" borderId="0">
      <alignment vertical="top"/>
    </xf>
    <xf numFmtId="0" fontId="55" fillId="57" borderId="0">
      <alignment vertical="top"/>
    </xf>
    <xf numFmtId="0" fontId="55" fillId="58" borderId="0">
      <alignment vertical="top"/>
    </xf>
    <xf numFmtId="0" fontId="55" fillId="58" borderId="0">
      <alignment vertical="top"/>
    </xf>
    <xf numFmtId="0" fontId="55" fillId="59" borderId="0">
      <alignment vertical="top"/>
    </xf>
    <xf numFmtId="0" fontId="55" fillId="60" borderId="0">
      <alignment vertical="top"/>
    </xf>
    <xf numFmtId="0" fontId="55" fillId="60" borderId="0">
      <alignment vertical="top"/>
    </xf>
    <xf numFmtId="0" fontId="55" fillId="13" borderId="0">
      <alignment vertical="top"/>
    </xf>
    <xf numFmtId="0" fontId="55" fillId="17" borderId="0">
      <alignment vertical="top"/>
    </xf>
    <xf numFmtId="0" fontId="55" fillId="21" borderId="0">
      <alignment vertical="top"/>
    </xf>
    <xf numFmtId="0" fontId="55" fillId="25" borderId="0">
      <alignment vertical="top"/>
    </xf>
    <xf numFmtId="0" fontId="55" fillId="29" borderId="0">
      <alignment vertical="top"/>
    </xf>
    <xf numFmtId="0" fontId="55" fillId="33" borderId="0">
      <alignment vertical="top"/>
    </xf>
    <xf numFmtId="0" fontId="56" fillId="11" borderId="0">
      <alignment vertical="top"/>
    </xf>
    <xf numFmtId="0" fontId="57" fillId="8" borderId="25">
      <alignment vertical="top"/>
    </xf>
    <xf numFmtId="0" fontId="58" fillId="9" borderId="27">
      <alignment vertical="top"/>
    </xf>
    <xf numFmtId="0" fontId="59" fillId="0" borderId="0">
      <alignment vertical="top"/>
    </xf>
    <xf numFmtId="0" fontId="60" fillId="10" borderId="0">
      <alignment vertical="top"/>
    </xf>
    <xf numFmtId="0" fontId="61" fillId="0" borderId="23">
      <alignment vertical="top"/>
    </xf>
    <xf numFmtId="0" fontId="62" fillId="0" borderId="23">
      <alignment vertical="top"/>
    </xf>
    <xf numFmtId="0" fontId="63" fillId="0" borderId="24">
      <alignment vertical="top"/>
    </xf>
    <xf numFmtId="0" fontId="63" fillId="0" borderId="0">
      <alignment vertical="top"/>
    </xf>
    <xf numFmtId="0" fontId="64" fillId="61" borderId="25">
      <alignment vertical="top"/>
    </xf>
    <xf numFmtId="0" fontId="65" fillId="0" borderId="28">
      <alignment vertical="top"/>
    </xf>
    <xf numFmtId="0" fontId="66" fillId="12" borderId="0">
      <alignment vertical="top"/>
    </xf>
    <xf numFmtId="0" fontId="67" fillId="62" borderId="22">
      <alignment vertical="top"/>
    </xf>
    <xf numFmtId="0" fontId="68" fillId="8" borderId="26">
      <alignment vertical="top"/>
    </xf>
    <xf numFmtId="0" fontId="69" fillId="0" borderId="0">
      <alignment vertical="top"/>
    </xf>
    <xf numFmtId="0" fontId="70" fillId="0" borderId="29">
      <alignment vertical="top"/>
    </xf>
    <xf numFmtId="0" fontId="71" fillId="0" borderId="0">
      <alignment vertical="top"/>
    </xf>
    <xf numFmtId="0" fontId="72" fillId="0" borderId="0">
      <alignment vertical="center"/>
    </xf>
    <xf numFmtId="0" fontId="0" fillId="0" borderId="0">
      <alignment vertical="center"/>
    </xf>
    <xf numFmtId="0" fontId="7" fillId="0" borderId="0"/>
    <xf numFmtId="0" fontId="0" fillId="0" borderId="0">
      <alignment vertical="center"/>
    </xf>
    <xf numFmtId="0" fontId="0" fillId="0" borderId="0">
      <alignment vertical="center"/>
    </xf>
  </cellStyleXfs>
  <cellXfs count="164">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righ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lignment vertical="center"/>
    </xf>
    <xf numFmtId="0" fontId="0" fillId="0" borderId="1" xfId="0" applyFont="1" applyFill="1" applyBorder="1" applyAlignment="1">
      <alignment horizontal="right"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2" xfId="0" applyFont="1" applyFill="1" applyBorder="1" applyAlignment="1">
      <alignment horizontal="right" vertical="center"/>
    </xf>
    <xf numFmtId="0" fontId="2" fillId="0" borderId="2" xfId="0" applyFont="1" applyFill="1" applyBorder="1">
      <alignment vertic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3" xfId="0" applyFont="1" applyFill="1" applyBorder="1" applyAlignment="1">
      <alignment horizontal="left" vertical="center"/>
    </xf>
    <xf numFmtId="0" fontId="0" fillId="0" borderId="3" xfId="0" applyFont="1" applyFill="1" applyBorder="1" applyAlignment="1">
      <alignment horizontal="right" vertical="center"/>
    </xf>
    <xf numFmtId="0" fontId="3"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4" xfId="0" applyFont="1" applyFill="1" applyBorder="1" applyAlignment="1">
      <alignment horizontal="center" vertical="center"/>
    </xf>
    <xf numFmtId="0" fontId="8"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2" fillId="0" borderId="3" xfId="0" applyFont="1" applyFill="1" applyBorder="1" applyAlignment="1">
      <alignment horizontal="left" vertical="center"/>
    </xf>
    <xf numFmtId="0" fontId="5" fillId="0" borderId="3" xfId="0" applyFont="1" applyFill="1" applyBorder="1" applyAlignment="1">
      <alignment horizontal="left" vertical="center"/>
    </xf>
    <xf numFmtId="0" fontId="9" fillId="0" borderId="3" xfId="0" applyFont="1" applyFill="1" applyBorder="1" applyAlignment="1">
      <alignment horizontal="left" vertical="center"/>
    </xf>
    <xf numFmtId="0" fontId="10" fillId="0" borderId="3" xfId="0" applyFont="1" applyFill="1" applyBorder="1" applyAlignment="1">
      <alignment horizontal="left" vertical="center"/>
    </xf>
    <xf numFmtId="0" fontId="8" fillId="0" borderId="3" xfId="0" applyFont="1" applyFill="1" applyBorder="1" applyAlignment="1">
      <alignment horizontal="left" vertical="center"/>
    </xf>
    <xf numFmtId="0" fontId="2" fillId="0" borderId="0" xfId="0" applyFont="1" applyAlignment="1"/>
    <xf numFmtId="0" fontId="11" fillId="2" borderId="0" xfId="0" applyNumberFormat="1" applyFont="1" applyFill="1" applyAlignment="1" applyProtection="1">
      <alignment horizontal="center" vertical="center"/>
    </xf>
    <xf numFmtId="0" fontId="2" fillId="0" borderId="0" xfId="0" applyNumberFormat="1" applyFont="1" applyFill="1" applyAlignment="1" applyProtection="1">
      <alignment horizontal="left" vertical="center"/>
    </xf>
    <xf numFmtId="0" fontId="12"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vertical="center"/>
    </xf>
    <xf numFmtId="3" fontId="13" fillId="0" borderId="1" xfId="0" applyNumberFormat="1" applyFont="1" applyFill="1" applyBorder="1" applyAlignment="1" applyProtection="1">
      <alignment horizontal="right" vertical="center"/>
    </xf>
    <xf numFmtId="0" fontId="13"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xf numFmtId="4" fontId="0" fillId="0" borderId="3" xfId="0" applyNumberFormat="1" applyFont="1" applyFill="1" applyBorder="1" applyAlignment="1">
      <alignment horizontal="right" vertical="center"/>
    </xf>
    <xf numFmtId="0" fontId="0" fillId="0" borderId="3" xfId="0" applyNumberFormat="1" applyFont="1" applyFill="1" applyBorder="1" applyAlignment="1">
      <alignment horizontal="right" vertical="center"/>
    </xf>
    <xf numFmtId="0" fontId="0" fillId="0" borderId="1" xfId="0" applyFont="1" applyFill="1" applyBorder="1">
      <alignment vertical="center"/>
    </xf>
    <xf numFmtId="0" fontId="11" fillId="0" borderId="5" xfId="0" applyFont="1" applyFill="1" applyBorder="1">
      <alignment vertical="center"/>
    </xf>
    <xf numFmtId="0" fontId="0" fillId="0" borderId="5" xfId="0" applyFont="1" applyFill="1" applyBorder="1" applyAlignment="1">
      <alignment vertical="center"/>
    </xf>
    <xf numFmtId="0" fontId="14" fillId="0" borderId="0" xfId="0" applyNumberFormat="1" applyFont="1" applyFill="1" applyAlignment="1"/>
    <xf numFmtId="0" fontId="2" fillId="0" borderId="0" xfId="0" applyNumberFormat="1" applyFont="1" applyFill="1" applyAlignment="1"/>
    <xf numFmtId="0" fontId="11" fillId="0" borderId="0" xfId="0" applyNumberFormat="1" applyFont="1" applyFill="1" applyAlignment="1">
      <alignment horizontal="center" vertical="center"/>
    </xf>
    <xf numFmtId="0" fontId="13" fillId="0" borderId="0" xfId="0" applyNumberFormat="1" applyFont="1" applyFill="1" applyAlignment="1">
      <alignment vertical="center"/>
    </xf>
    <xf numFmtId="0" fontId="13" fillId="0" borderId="0" xfId="0" applyNumberFormat="1" applyFont="1" applyFill="1" applyAlignment="1">
      <alignment horizontal="right" vertical="center"/>
    </xf>
    <xf numFmtId="0" fontId="12" fillId="0" borderId="6" xfId="0" applyNumberFormat="1" applyFont="1" applyFill="1" applyBorder="1" applyAlignment="1">
      <alignment horizontal="center" vertical="center"/>
    </xf>
    <xf numFmtId="0" fontId="12" fillId="0" borderId="6" xfId="0" applyNumberFormat="1" applyFont="1" applyFill="1" applyBorder="1" applyAlignment="1">
      <alignment horizontal="left" vertical="center"/>
    </xf>
    <xf numFmtId="3" fontId="13" fillId="0" borderId="6" xfId="0" applyNumberFormat="1" applyFont="1" applyFill="1" applyBorder="1" applyAlignment="1">
      <alignment horizontal="right" vertical="center"/>
    </xf>
    <xf numFmtId="0" fontId="13" fillId="0" borderId="6" xfId="0" applyNumberFormat="1" applyFont="1" applyFill="1" applyBorder="1" applyAlignment="1">
      <alignment horizontal="left" vertical="center"/>
    </xf>
    <xf numFmtId="3" fontId="13" fillId="0" borderId="6" xfId="0" applyNumberFormat="1" applyFont="1" applyFill="1" applyBorder="1" applyAlignment="1" applyProtection="1">
      <alignment horizontal="right" vertical="center"/>
      <protection locked="0"/>
    </xf>
    <xf numFmtId="0" fontId="12" fillId="0" borderId="6" xfId="0" applyNumberFormat="1" applyFont="1" applyFill="1" applyBorder="1" applyAlignment="1">
      <alignment vertical="center"/>
    </xf>
    <xf numFmtId="0" fontId="13" fillId="0" borderId="6" xfId="0" applyNumberFormat="1" applyFont="1" applyFill="1" applyBorder="1" applyAlignment="1">
      <alignment vertical="center"/>
    </xf>
    <xf numFmtId="0" fontId="15" fillId="0" borderId="0" xfId="0" applyFont="1" applyFill="1">
      <alignment vertical="center"/>
    </xf>
    <xf numFmtId="0" fontId="2" fillId="0" borderId="1" xfId="0" applyFont="1" applyFill="1" applyBorder="1" applyAlignment="1">
      <alignment horizontal="left" vertical="center" wrapText="1"/>
    </xf>
    <xf numFmtId="0" fontId="16" fillId="0" borderId="1" xfId="0" applyFont="1" applyFill="1" applyBorder="1" applyAlignment="1">
      <alignment horizontal="righ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right" vertical="center"/>
    </xf>
    <xf numFmtId="0" fontId="2" fillId="0" borderId="1" xfId="0" applyFont="1" applyFill="1" applyBorder="1" applyAlignment="1">
      <alignment horizontal="right" vertical="center" wrapText="1"/>
    </xf>
    <xf numFmtId="0" fontId="0" fillId="0" borderId="5" xfId="0" applyFont="1" applyFill="1" applyBorder="1">
      <alignment vertical="center"/>
    </xf>
    <xf numFmtId="0" fontId="0" fillId="0" borderId="7" xfId="0" applyFont="1" applyFill="1" applyBorder="1">
      <alignment vertical="center"/>
    </xf>
    <xf numFmtId="0" fontId="0" fillId="0" borderId="8" xfId="0" applyFont="1" applyFill="1" applyBorder="1">
      <alignment vertical="center"/>
    </xf>
    <xf numFmtId="0" fontId="0" fillId="0" borderId="9" xfId="0" applyFont="1" applyFill="1" applyBorder="1">
      <alignment vertical="center"/>
    </xf>
    <xf numFmtId="0" fontId="0" fillId="0" borderId="3" xfId="115" applyFont="1" applyFill="1" applyBorder="1" applyAlignment="1">
      <alignment horizontal="right" vertical="center"/>
    </xf>
    <xf numFmtId="0" fontId="0" fillId="0" borderId="0" xfId="0" applyFont="1" applyFill="1" applyAlignment="1">
      <alignment horizontal="right" vertical="center"/>
    </xf>
    <xf numFmtId="0" fontId="6"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0" fillId="0" borderId="10" xfId="0" applyFont="1" applyFill="1" applyBorder="1" applyAlignment="1">
      <alignment horizontal="left" vertical="center"/>
    </xf>
    <xf numFmtId="0" fontId="0" fillId="0" borderId="1" xfId="0" applyFont="1" applyFill="1" applyBorder="1" applyAlignment="1">
      <alignment horizontal="right" vertical="center"/>
    </xf>
    <xf numFmtId="0" fontId="0" fillId="0" borderId="13" xfId="0" applyFont="1" applyFill="1" applyBorder="1" applyAlignment="1">
      <alignment horizontal="right" vertical="center"/>
    </xf>
    <xf numFmtId="0" fontId="0" fillId="0" borderId="13" xfId="0" applyFont="1" applyFill="1" applyBorder="1" applyAlignment="1">
      <alignment horizontal="left" vertical="center"/>
    </xf>
    <xf numFmtId="0" fontId="0" fillId="0" borderId="4" xfId="0" applyFont="1" applyFill="1" applyBorder="1" applyAlignment="1">
      <alignment horizontal="left" vertical="center"/>
    </xf>
    <xf numFmtId="0" fontId="0" fillId="3" borderId="0" xfId="0" applyFont="1" applyFill="1">
      <alignment vertical="center"/>
    </xf>
    <xf numFmtId="0" fontId="0" fillId="4" borderId="0" xfId="0" applyFont="1" applyFill="1">
      <alignment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17" fillId="0" borderId="1" xfId="0" applyFont="1" applyFill="1" applyBorder="1">
      <alignment vertical="center"/>
    </xf>
    <xf numFmtId="0" fontId="0" fillId="0" borderId="16" xfId="0" applyFont="1" applyFill="1" applyBorder="1" applyAlignment="1">
      <alignment horizontal="left" vertical="center"/>
    </xf>
    <xf numFmtId="3" fontId="18" fillId="0" borderId="1" xfId="0" applyNumberFormat="1" applyFont="1" applyFill="1" applyBorder="1" applyAlignment="1">
      <alignment horizontal="right" vertical="center" wrapText="1"/>
    </xf>
    <xf numFmtId="3" fontId="18" fillId="0" borderId="1" xfId="0" applyNumberFormat="1" applyFont="1" applyFill="1" applyBorder="1" applyAlignment="1" applyProtection="1">
      <alignment horizontal="right" vertical="center" wrapText="1"/>
      <protection locked="0"/>
    </xf>
    <xf numFmtId="0" fontId="19" fillId="0" borderId="0" xfId="0" applyFont="1" applyFill="1">
      <alignment vertical="center"/>
    </xf>
    <xf numFmtId="0" fontId="20" fillId="0" borderId="0" xfId="0" applyFont="1" applyFill="1">
      <alignment vertical="center"/>
    </xf>
    <xf numFmtId="0" fontId="21" fillId="0" borderId="0" xfId="114" applyFont="1" applyFill="1" applyAlignment="1">
      <alignment vertical="center"/>
    </xf>
    <xf numFmtId="0" fontId="0" fillId="0" borderId="0" xfId="0" applyFont="1" applyFill="1" applyAlignment="1">
      <alignment horizontal="left" vertical="center"/>
    </xf>
    <xf numFmtId="0" fontId="0"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lignment vertical="center"/>
    </xf>
    <xf numFmtId="0" fontId="9"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vertical="center"/>
    </xf>
    <xf numFmtId="4" fontId="0" fillId="0" borderId="1" xfId="0" applyNumberFormat="1" applyFont="1" applyFill="1" applyBorder="1" applyAlignment="1">
      <alignment horizontal="right" vertical="center"/>
    </xf>
    <xf numFmtId="4" fontId="15" fillId="0" borderId="1" xfId="0" applyNumberFormat="1" applyFont="1" applyFill="1" applyBorder="1" applyAlignment="1">
      <alignment horizontal="right" vertical="center"/>
    </xf>
    <xf numFmtId="0" fontId="0" fillId="0" borderId="1" xfId="0" applyFont="1" applyFill="1" applyBorder="1" applyAlignment="1">
      <alignment horizontal="left" vertical="center"/>
    </xf>
    <xf numFmtId="3" fontId="18" fillId="0" borderId="1" xfId="0" applyNumberFormat="1" applyFont="1" applyFill="1" applyBorder="1" applyAlignment="1" applyProtection="1">
      <alignment horizontal="right" vertical="center"/>
    </xf>
    <xf numFmtId="49" fontId="22" fillId="0" borderId="1" xfId="0" applyNumberFormat="1" applyFont="1" applyFill="1" applyBorder="1" applyAlignment="1">
      <alignment horizontal="left" vertical="center"/>
    </xf>
    <xf numFmtId="176" fontId="23" fillId="0" borderId="1" xfId="114" applyNumberFormat="1" applyFont="1" applyFill="1" applyBorder="1" applyAlignment="1">
      <alignment horizontal="left" vertical="center"/>
    </xf>
    <xf numFmtId="177" fontId="24" fillId="0" borderId="1" xfId="114" applyNumberFormat="1" applyFont="1" applyFill="1" applyBorder="1" applyAlignment="1" applyProtection="1">
      <alignment vertical="center" shrinkToFit="1"/>
      <protection hidden="1"/>
    </xf>
    <xf numFmtId="178" fontId="23" fillId="0" borderId="1" xfId="114" applyNumberFormat="1" applyFont="1" applyFill="1" applyBorder="1" applyAlignment="1">
      <alignment horizontal="left" vertical="center"/>
    </xf>
    <xf numFmtId="0" fontId="23" fillId="0" borderId="1" xfId="114" applyFont="1" applyFill="1" applyBorder="1" applyAlignment="1">
      <alignment vertical="center"/>
    </xf>
    <xf numFmtId="0" fontId="0" fillId="0" borderId="1" xfId="0" applyFont="1" applyFill="1" applyBorder="1" applyAlignment="1">
      <alignment horizontal="left" vertical="center"/>
    </xf>
    <xf numFmtId="178" fontId="25" fillId="0" borderId="1" xfId="114" applyNumberFormat="1" applyFont="1" applyFill="1" applyBorder="1" applyAlignment="1">
      <alignment horizontal="left" vertical="center"/>
    </xf>
    <xf numFmtId="176" fontId="25" fillId="0" borderId="1" xfId="114" applyNumberFormat="1" applyFont="1" applyFill="1" applyBorder="1" applyAlignment="1">
      <alignment horizontal="left" vertical="center"/>
    </xf>
    <xf numFmtId="49" fontId="22" fillId="0" borderId="1" xfId="0" applyNumberFormat="1" applyFont="1" applyFill="1" applyBorder="1" applyAlignment="1">
      <alignment horizontal="left" vertical="center"/>
    </xf>
    <xf numFmtId="178" fontId="26" fillId="0" borderId="1" xfId="114" applyNumberFormat="1" applyFont="1" applyFill="1" applyBorder="1" applyAlignment="1">
      <alignment horizontal="left" vertical="center"/>
    </xf>
    <xf numFmtId="49" fontId="27" fillId="0" borderId="1" xfId="0" applyNumberFormat="1" applyFont="1" applyFill="1" applyBorder="1" applyAlignment="1">
      <alignment horizontal="left" vertical="center"/>
    </xf>
    <xf numFmtId="176" fontId="26" fillId="0" borderId="1" xfId="114" applyNumberFormat="1" applyFont="1" applyFill="1" applyBorder="1" applyAlignment="1">
      <alignment horizontal="left" vertical="center"/>
    </xf>
    <xf numFmtId="0" fontId="26" fillId="0" borderId="1" xfId="114" applyFont="1" applyFill="1" applyBorder="1" applyAlignment="1">
      <alignment vertical="center"/>
    </xf>
    <xf numFmtId="3" fontId="28" fillId="0" borderId="1" xfId="0" applyNumberFormat="1" applyFont="1" applyFill="1" applyBorder="1" applyAlignment="1" applyProtection="1">
      <alignment horizontal="left" vertical="center"/>
    </xf>
    <xf numFmtId="49" fontId="27" fillId="0" borderId="1" xfId="0" applyNumberFormat="1" applyFont="1" applyFill="1" applyBorder="1" applyAlignment="1">
      <alignment horizontal="left" vertical="center"/>
    </xf>
    <xf numFmtId="0" fontId="15" fillId="0" borderId="1" xfId="0" applyFont="1" applyFill="1" applyBorder="1">
      <alignment vertical="center"/>
    </xf>
    <xf numFmtId="3" fontId="18" fillId="0" borderId="1" xfId="0" applyNumberFormat="1" applyFont="1" applyFill="1" applyBorder="1" applyAlignment="1">
      <alignment horizontal="right" vertical="center" wrapText="1"/>
    </xf>
    <xf numFmtId="3" fontId="18" fillId="0" borderId="1" xfId="0" applyNumberFormat="1" applyFont="1" applyFill="1" applyBorder="1" applyAlignment="1" applyProtection="1">
      <alignment horizontal="right" vertical="center" wrapText="1"/>
      <protection locked="0"/>
    </xf>
    <xf numFmtId="0" fontId="19" fillId="0" borderId="1" xfId="0" applyFont="1" applyFill="1" applyBorder="1" applyAlignment="1">
      <alignment horizontal="left" vertical="center"/>
    </xf>
    <xf numFmtId="49" fontId="22" fillId="0" borderId="1" xfId="0" applyNumberFormat="1" applyFont="1" applyFill="1" applyBorder="1" applyAlignment="1">
      <alignment horizontal="left" vertical="center"/>
    </xf>
    <xf numFmtId="0" fontId="5" fillId="0" borderId="1" xfId="0" applyFont="1" applyFill="1" applyBorder="1" applyAlignment="1">
      <alignment horizontal="left" vertical="center" wrapText="1"/>
    </xf>
    <xf numFmtId="0" fontId="23" fillId="0" borderId="1" xfId="114" applyFont="1" applyFill="1" applyBorder="1" applyAlignment="1">
      <alignment vertical="center"/>
    </xf>
    <xf numFmtId="0" fontId="23" fillId="0" borderId="1" xfId="114" applyFont="1" applyFill="1" applyBorder="1" applyAlignment="1">
      <alignment vertical="center"/>
    </xf>
    <xf numFmtId="0" fontId="15" fillId="0" borderId="1" xfId="0" applyFont="1" applyFill="1" applyBorder="1">
      <alignment vertical="center"/>
    </xf>
    <xf numFmtId="3" fontId="18" fillId="0" borderId="0" xfId="0" applyNumberFormat="1" applyFont="1" applyFill="1" applyBorder="1" applyAlignment="1" applyProtection="1">
      <alignment horizontal="right" vertical="center"/>
    </xf>
    <xf numFmtId="3" fontId="28" fillId="0" borderId="0" xfId="0" applyNumberFormat="1" applyFont="1" applyFill="1" applyBorder="1" applyAlignment="1" applyProtection="1">
      <alignment horizontal="center" vertical="center"/>
    </xf>
    <xf numFmtId="0" fontId="5" fillId="0" borderId="10" xfId="0" applyFont="1" applyFill="1" applyBorder="1" applyAlignment="1">
      <alignment horizontal="left" vertical="center"/>
    </xf>
    <xf numFmtId="0" fontId="0" fillId="0" borderId="1" xfId="0" applyFont="1" applyBorder="1">
      <alignment vertical="center"/>
    </xf>
    <xf numFmtId="179" fontId="0" fillId="0" borderId="1" xfId="0" applyNumberFormat="1" applyFont="1" applyFill="1" applyBorder="1">
      <alignment vertical="center"/>
    </xf>
    <xf numFmtId="3" fontId="0" fillId="0" borderId="1" xfId="0" applyNumberFormat="1" applyFont="1" applyFill="1" applyBorder="1" applyAlignment="1" applyProtection="1">
      <alignment horizontal="right" vertical="center"/>
    </xf>
    <xf numFmtId="3" fontId="0" fillId="0" borderId="3" xfId="116" applyNumberFormat="1" applyFont="1" applyFill="1" applyBorder="1" applyAlignment="1">
      <alignment horizontal="right" vertical="center"/>
    </xf>
    <xf numFmtId="4" fontId="0" fillId="0" borderId="7" xfId="0" applyNumberFormat="1" applyFont="1" applyFill="1" applyBorder="1" applyAlignment="1">
      <alignment horizontal="right" vertical="center"/>
    </xf>
    <xf numFmtId="0" fontId="0" fillId="0" borderId="7" xfId="0" applyNumberFormat="1" applyFont="1" applyFill="1" applyBorder="1" applyAlignment="1">
      <alignment horizontal="right" vertical="center"/>
    </xf>
    <xf numFmtId="0" fontId="0" fillId="0" borderId="3" xfId="118" applyNumberFormat="1" applyFont="1" applyFill="1" applyBorder="1" applyAlignment="1">
      <alignment horizontal="right" vertical="center"/>
    </xf>
    <xf numFmtId="4" fontId="0" fillId="0" borderId="3" xfId="118" applyNumberFormat="1" applyFont="1" applyFill="1" applyBorder="1" applyAlignment="1">
      <alignment horizontal="right" vertical="center"/>
    </xf>
    <xf numFmtId="0" fontId="2" fillId="0" borderId="0" xfId="0" applyFont="1" applyFill="1" applyBorder="1" applyAlignment="1"/>
    <xf numFmtId="0" fontId="11" fillId="0" borderId="0"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right" vertical="center"/>
    </xf>
    <xf numFmtId="0" fontId="12" fillId="0" borderId="1" xfId="0" applyNumberFormat="1" applyFont="1" applyFill="1" applyBorder="1" applyAlignment="1" applyProtection="1">
      <alignment vertical="center"/>
    </xf>
    <xf numFmtId="3" fontId="13" fillId="0" borderId="2" xfId="0" applyNumberFormat="1" applyFont="1" applyFill="1" applyBorder="1" applyAlignment="1" applyProtection="1">
      <alignment horizontal="right" vertical="center"/>
    </xf>
    <xf numFmtId="0" fontId="12" fillId="0" borderId="17" xfId="0" applyNumberFormat="1" applyFont="1" applyFill="1" applyBorder="1" applyAlignment="1" applyProtection="1">
      <alignment vertical="center"/>
    </xf>
    <xf numFmtId="0" fontId="12" fillId="0" borderId="18" xfId="0" applyNumberFormat="1" applyFont="1" applyFill="1" applyBorder="1" applyAlignment="1" applyProtection="1">
      <alignment vertical="center"/>
    </xf>
    <xf numFmtId="3" fontId="13" fillId="0" borderId="19" xfId="0" applyNumberFormat="1" applyFont="1" applyFill="1" applyBorder="1" applyAlignment="1" applyProtection="1">
      <alignment horizontal="right" vertical="center"/>
    </xf>
    <xf numFmtId="0" fontId="13" fillId="0" borderId="17" xfId="0" applyNumberFormat="1" applyFont="1" applyFill="1" applyBorder="1" applyAlignment="1" applyProtection="1">
      <alignment vertical="center"/>
    </xf>
    <xf numFmtId="0" fontId="13" fillId="0" borderId="18" xfId="0" applyNumberFormat="1" applyFont="1" applyFill="1" applyBorder="1" applyAlignment="1" applyProtection="1">
      <alignment vertical="center"/>
    </xf>
    <xf numFmtId="3" fontId="13" fillId="0" borderId="20" xfId="0" applyNumberFormat="1" applyFont="1" applyFill="1" applyBorder="1" applyAlignment="1" applyProtection="1">
      <alignment horizontal="right" vertical="center"/>
    </xf>
    <xf numFmtId="3" fontId="13" fillId="5" borderId="1" xfId="0" applyNumberFormat="1" applyFont="1" applyFill="1" applyBorder="1" applyAlignment="1" applyProtection="1">
      <alignment horizontal="right" vertical="center"/>
    </xf>
    <xf numFmtId="3" fontId="12" fillId="0" borderId="1" xfId="0" applyNumberFormat="1" applyFont="1" applyFill="1" applyBorder="1" applyAlignment="1" applyProtection="1">
      <alignment horizontal="right" vertical="center"/>
    </xf>
    <xf numFmtId="0" fontId="12" fillId="0" borderId="21" xfId="0" applyNumberFormat="1" applyFont="1" applyFill="1" applyBorder="1" applyAlignment="1" applyProtection="1">
      <alignment vertical="center"/>
    </xf>
    <xf numFmtId="0" fontId="13" fillId="0" borderId="21" xfId="0" applyNumberFormat="1" applyFont="1" applyFill="1" applyBorder="1" applyAlignment="1" applyProtection="1">
      <alignment vertical="center"/>
    </xf>
    <xf numFmtId="4" fontId="0" fillId="0" borderId="3" xfId="117" applyNumberFormat="1" applyFont="1" applyFill="1" applyBorder="1" applyAlignment="1">
      <alignment horizontal="right" vertical="center"/>
    </xf>
    <xf numFmtId="0" fontId="0" fillId="0" borderId="3" xfId="117" applyNumberFormat="1" applyFont="1" applyFill="1" applyBorder="1" applyAlignment="1">
      <alignment horizontal="right" vertical="center"/>
    </xf>
    <xf numFmtId="0" fontId="30" fillId="0" borderId="0" xfId="0" applyFont="1" applyFill="1" applyAlignment="1">
      <alignment horizontal="center" vertical="center"/>
    </xf>
    <xf numFmtId="0" fontId="31" fillId="0" borderId="0" xfId="0" applyFont="1" applyFill="1" applyBorder="1" applyAlignment="1">
      <alignment vertical="center"/>
    </xf>
    <xf numFmtId="0" fontId="18" fillId="0" borderId="0" xfId="0" applyFont="1" applyFill="1" applyBorder="1" applyAlignment="1">
      <alignment horizontal="left" vertical="center" indent="1"/>
    </xf>
    <xf numFmtId="0" fontId="5" fillId="0" borderId="0" xfId="0" applyFont="1" applyAlignment="1">
      <alignment horizontal="center" vertical="center"/>
    </xf>
    <xf numFmtId="0" fontId="32" fillId="0" borderId="0" xfId="0" applyFont="1" applyFill="1" applyAlignment="1">
      <alignment horizontal="center" vertical="center" wrapText="1"/>
    </xf>
    <xf numFmtId="0" fontId="11" fillId="0" borderId="0" xfId="0" applyFont="1" applyAlignment="1">
      <alignment horizontal="center" vertical="center"/>
    </xf>
    <xf numFmtId="0" fontId="33" fillId="0" borderId="0" xfId="0" applyFont="1" applyAlignment="1">
      <alignment horizontal="center" vertical="center"/>
    </xf>
    <xf numFmtId="57" fontId="17" fillId="0" borderId="0" xfId="0" applyNumberFormat="1" applyFont="1" applyAlignment="1">
      <alignment horizontal="center" vertical="center"/>
    </xf>
    <xf numFmtId="49" fontId="22" fillId="0" borderId="1" xfId="0" applyNumberFormat="1" applyFont="1" applyFill="1" applyBorder="1" applyAlignment="1" quotePrefix="1">
      <alignment horizontal="left" vertical="center"/>
    </xf>
  </cellXfs>
  <cellStyles count="11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1" xfId="49"/>
    <cellStyle name="20% - Accent1 2" xfId="50"/>
    <cellStyle name="20% - Accent1 3" xfId="51"/>
    <cellStyle name="20% - Accent2" xfId="52"/>
    <cellStyle name="20% - Accent2 2" xfId="53"/>
    <cellStyle name="20% - Accent2 3" xfId="54"/>
    <cellStyle name="20% - Accent3" xfId="55"/>
    <cellStyle name="20% - Accent3 2" xfId="56"/>
    <cellStyle name="20% - Accent3 3" xfId="57"/>
    <cellStyle name="20% - Accent4" xfId="58"/>
    <cellStyle name="20% - Accent4 2" xfId="59"/>
    <cellStyle name="20% - Accent4 3" xfId="60"/>
    <cellStyle name="20% - Accent5" xfId="61"/>
    <cellStyle name="20% - Accent5 2" xfId="62"/>
    <cellStyle name="20% - Accent5 3" xfId="63"/>
    <cellStyle name="20% - Accent6" xfId="64"/>
    <cellStyle name="20% - Accent6 2" xfId="65"/>
    <cellStyle name="20% - Accent6 3" xfId="66"/>
    <cellStyle name="40% - Accent1" xfId="67"/>
    <cellStyle name="40% - Accent2" xfId="68"/>
    <cellStyle name="40% - Accent3" xfId="69"/>
    <cellStyle name="40% - Accent4" xfId="70"/>
    <cellStyle name="40% - Accent5" xfId="71"/>
    <cellStyle name="40% - Accent6" xfId="72"/>
    <cellStyle name="60% - Accent1" xfId="73"/>
    <cellStyle name="60% - Accent1 2" xfId="74"/>
    <cellStyle name="60% - Accent1 3" xfId="75"/>
    <cellStyle name="60% - Accent2" xfId="76"/>
    <cellStyle name="60% - Accent2 2" xfId="77"/>
    <cellStyle name="60% - Accent2 3" xfId="78"/>
    <cellStyle name="60% - Accent3" xfId="79"/>
    <cellStyle name="60% - Accent3 2" xfId="80"/>
    <cellStyle name="60% - Accent3 3" xfId="81"/>
    <cellStyle name="60% - Accent4" xfId="82"/>
    <cellStyle name="60% - Accent4 2" xfId="83"/>
    <cellStyle name="60% - Accent4 3" xfId="84"/>
    <cellStyle name="60% - Accent5" xfId="85"/>
    <cellStyle name="60% - Accent5 2" xfId="86"/>
    <cellStyle name="60% - Accent5 3" xfId="87"/>
    <cellStyle name="60% - Accent6" xfId="88"/>
    <cellStyle name="60% - Accent6 2" xfId="89"/>
    <cellStyle name="60% - Accent6 3" xfId="90"/>
    <cellStyle name="Accent1" xfId="91"/>
    <cellStyle name="Accent2" xfId="92"/>
    <cellStyle name="Accent3" xfId="93"/>
    <cellStyle name="Accent4" xfId="94"/>
    <cellStyle name="Accent5" xfId="95"/>
    <cellStyle name="Accent6" xfId="96"/>
    <cellStyle name="Bad" xfId="97"/>
    <cellStyle name="Calculation" xfId="98"/>
    <cellStyle name="Check Cell" xfId="99"/>
    <cellStyle name="Explanatory Text" xfId="100"/>
    <cellStyle name="Good" xfId="101"/>
    <cellStyle name="Heading 1" xfId="102"/>
    <cellStyle name="Heading 2" xfId="103"/>
    <cellStyle name="Heading 3" xfId="104"/>
    <cellStyle name="Heading 4" xfId="105"/>
    <cellStyle name="Input" xfId="106"/>
    <cellStyle name="Linked Cell" xfId="107"/>
    <cellStyle name="Neutral" xfId="108"/>
    <cellStyle name="Note" xfId="109"/>
    <cellStyle name="Output" xfId="110"/>
    <cellStyle name="Title" xfId="111"/>
    <cellStyle name="Total" xfId="112"/>
    <cellStyle name="Warning Text" xfId="113"/>
    <cellStyle name="常规 2" xfId="114"/>
    <cellStyle name="常规 3" xfId="115"/>
    <cellStyle name="常规 4" xfId="116"/>
    <cellStyle name="常规 5" xfId="117"/>
    <cellStyle name="常规 6" xfId="118"/>
  </cellStyles>
  <dxfs count="2">
    <dxf>
      <numFmt numFmtId="180" formatCode="0.0000_ ;[Red]\-0.0000\ ;"/>
    </dxf>
    <dxf>
      <numFmt numFmtId="181" formatCode="0.00_ ;[Red]\-0.00\ ;"/>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tyles" Target="styles.xml"/><Relationship Id="rId37" Type="http://schemas.openxmlformats.org/officeDocument/2006/relationships/sharedStrings" Target="sharedStrings.xml"/><Relationship Id="rId36" Type="http://schemas.openxmlformats.org/officeDocument/2006/relationships/theme" Target="theme/theme1.xml"/><Relationship Id="rId35" Type="http://schemas.openxmlformats.org/officeDocument/2006/relationships/externalLink" Target="externalLinks/externalLink2.xml"/><Relationship Id="rId34" Type="http://schemas.openxmlformats.org/officeDocument/2006/relationships/externalLink" Target="externalLinks/externalLink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dmin\Desktop\2025&#24180;&#36164;&#26009;\2021-2026&#24180;&#25919;&#24220;&#39044;&#31639;&#20844;&#24320;&#35843;&#25972;\2026&#24180;&#25919;&#24220;&#39044;&#31639;&#65288;&#24180;&#21021;&#65289;\610830_&#28165;&#28071;&#21439;_2026&#24180;&#22320;&#26041;&#36130;&#25919;&#39044;&#31639;&#34920;&#65288;&#20154;&#22823;&#25209;&#22797;&#21475;&#24452;&#65289;_20260310%2011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admin\Desktop\2025&#24180;&#36164;&#26009;\2021-2026&#24180;&#25919;&#24220;&#39044;&#31639;&#20844;&#24320;&#35843;&#25972;\2026&#24180;&#25919;&#24220;&#39044;&#31639;&#65288;&#24180;&#21021;&#65289;\&#36130;&#25919;&#24635;&#20915;&#31639;&#25253;&#34920;_2025&#24180;_&#28165;&#28071;&#21439;_16&#2608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简介"/>
      <sheetName val="使用说明"/>
      <sheetName val="封面"/>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valuation Version"/>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sheetData sheetId="1">
        <row r="19">
          <cell r="B19" t="str">
            <v>万元</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1">
          <a:gsLst>
            <a:gs pos="0">
              <a:srgbClr val="3E7FCD"/>
            </a:gs>
            <a:gs pos="100000">
              <a:srgbClr val="A3C2FF"/>
            </a:gs>
          </a:gsLst>
          <a:lin ang="16200000" scaled="0"/>
        </a:gradFill>
        <a:ln w="9525" cap="flat" cmpd="sng" algn="ctr">
          <a:solidFill>
            <a:srgbClr val="4A7DBA"/>
          </a:solidFill>
          <a:prstDash val="solid"/>
          <a:round/>
        </a:ln>
        <a:effectLst>
          <a:outerShdw dist="23000" dir="5400000" rotWithShape="0">
            <a:srgbClr val="000000">
              <a:alpha val="35000"/>
            </a:srgbClr>
          </a:outerShdw>
        </a:effectLst>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H11" sqref="H11"/>
    </sheetView>
  </sheetViews>
  <sheetFormatPr defaultColWidth="8.8" defaultRowHeight="15"/>
  <sheetData>
    <row r="1" ht="63" customHeight="1" spans="1:10">
      <c r="A1" s="159" t="s">
        <v>0</v>
      </c>
      <c r="B1" s="159"/>
    </row>
    <row r="3" spans="1:10">
      <c r="A3" s="160" t="s">
        <v>1</v>
      </c>
      <c r="B3" s="160"/>
      <c r="C3" s="160"/>
      <c r="D3" s="160"/>
      <c r="E3" s="160"/>
      <c r="F3" s="160"/>
      <c r="G3" s="160"/>
      <c r="H3" s="160"/>
      <c r="I3" s="160"/>
      <c r="J3" s="160"/>
    </row>
    <row r="4" spans="1:10">
      <c r="A4" s="160"/>
      <c r="B4" s="160"/>
      <c r="C4" s="160"/>
      <c r="D4" s="160"/>
      <c r="E4" s="160"/>
      <c r="F4" s="160"/>
      <c r="G4" s="160"/>
      <c r="H4" s="160"/>
      <c r="I4" s="160"/>
      <c r="J4" s="160"/>
    </row>
    <row r="5" ht="39.95" customHeight="1" spans="1:10">
      <c r="A5" s="160"/>
      <c r="B5" s="160"/>
      <c r="C5" s="160"/>
      <c r="D5" s="160"/>
      <c r="E5" s="160"/>
      <c r="F5" s="160"/>
      <c r="G5" s="160"/>
      <c r="H5" s="160"/>
      <c r="I5" s="160"/>
      <c r="J5" s="160"/>
    </row>
    <row r="9" ht="120" customHeight="1"/>
    <row r="10" ht="36" customHeight="1" spans="1:10">
      <c r="C10" s="161" t="s">
        <v>2</v>
      </c>
      <c r="D10" s="162"/>
      <c r="E10" s="162"/>
      <c r="F10" s="162"/>
    </row>
    <row r="11" ht="48" customHeight="1" spans="1:10">
      <c r="D11" s="163" t="s">
        <v>3</v>
      </c>
      <c r="E11" s="163"/>
      <c r="F11" s="163"/>
    </row>
  </sheetData>
  <mergeCells count="4">
    <mergeCell ref="A1:B1"/>
    <mergeCell ref="C10:F10"/>
    <mergeCell ref="D11:F11"/>
    <mergeCell ref="A3:J5"/>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6"/>
  <sheetViews>
    <sheetView workbookViewId="0">
      <selection activeCell="A65" sqref="A65"/>
    </sheetView>
  </sheetViews>
  <sheetFormatPr defaultColWidth="8.8" defaultRowHeight="15" outlineLevelCol="1"/>
  <cols>
    <col min="1" max="1" width="50.2" style="1" customWidth="1"/>
    <col min="2" max="2" width="40.4" style="1" customWidth="1"/>
    <col min="3" max="1997" width="15" style="1" customWidth="1"/>
    <col min="1998" max="16384" width="8.8" style="1"/>
  </cols>
  <sheetData>
    <row r="1" ht="25.5" spans="1:2">
      <c r="A1" s="2" t="s">
        <v>425</v>
      </c>
      <c r="B1" s="2"/>
    </row>
    <row r="2" spans="1:2">
      <c r="A2" s="3" t="s">
        <v>426</v>
      </c>
      <c r="B2" s="4" t="s">
        <v>42</v>
      </c>
    </row>
    <row r="3" ht="24.95" customHeight="1" spans="1:2">
      <c r="A3" s="14" t="s">
        <v>108</v>
      </c>
      <c r="B3" s="19" t="s">
        <v>427</v>
      </c>
    </row>
    <row r="4" ht="24.95" customHeight="1" spans="1:2">
      <c r="A4" s="129" t="s">
        <v>110</v>
      </c>
      <c r="B4" s="40">
        <v>1539</v>
      </c>
    </row>
    <row r="5" ht="24.95" customHeight="1" spans="1:2">
      <c r="A5" s="129" t="s">
        <v>111</v>
      </c>
      <c r="B5" s="130">
        <v>217094</v>
      </c>
    </row>
    <row r="6" ht="24.95" customHeight="1" spans="1:2">
      <c r="A6" s="74" t="s">
        <v>112</v>
      </c>
      <c r="B6" s="40"/>
    </row>
    <row r="7" ht="24.95" customHeight="1" spans="1:2">
      <c r="A7" s="74" t="s">
        <v>113</v>
      </c>
      <c r="B7" s="131">
        <v>90621</v>
      </c>
    </row>
    <row r="8" ht="24.95" customHeight="1" spans="1:2">
      <c r="A8" s="74" t="s">
        <v>114</v>
      </c>
      <c r="B8" s="131">
        <v>12257</v>
      </c>
    </row>
    <row r="9" ht="24.95" customHeight="1" spans="1:2">
      <c r="A9" s="74" t="s">
        <v>115</v>
      </c>
      <c r="B9" s="131">
        <v>3000</v>
      </c>
    </row>
    <row r="10" ht="24.95" customHeight="1" spans="1:2">
      <c r="A10" s="74" t="s">
        <v>116</v>
      </c>
      <c r="B10" s="131"/>
    </row>
    <row r="11" ht="24.95" customHeight="1" spans="1:2">
      <c r="A11" s="74" t="s">
        <v>117</v>
      </c>
      <c r="B11" s="131"/>
    </row>
    <row r="12" ht="24.95" customHeight="1" spans="1:2">
      <c r="A12" s="74" t="s">
        <v>118</v>
      </c>
      <c r="B12" s="131">
        <v>200</v>
      </c>
    </row>
    <row r="13" ht="24.95" customHeight="1" spans="1:2">
      <c r="A13" s="74" t="s">
        <v>119</v>
      </c>
      <c r="B13" s="131">
        <v>7465</v>
      </c>
    </row>
    <row r="14" ht="24.95" customHeight="1" spans="1:2">
      <c r="A14" s="74" t="s">
        <v>120</v>
      </c>
      <c r="B14" s="131">
        <v>19310</v>
      </c>
    </row>
    <row r="15" ht="24.95" customHeight="1" spans="1:2">
      <c r="A15" s="74" t="s">
        <v>121</v>
      </c>
      <c r="B15" s="131">
        <v>971</v>
      </c>
    </row>
    <row r="16" ht="24.95" customHeight="1" spans="1:2">
      <c r="A16" s="74" t="s">
        <v>122</v>
      </c>
      <c r="B16" s="131"/>
    </row>
    <row r="17" ht="24.95" customHeight="1" spans="1:2">
      <c r="A17" s="74" t="s">
        <v>123</v>
      </c>
      <c r="B17" s="131"/>
    </row>
    <row r="18" ht="24.95" customHeight="1" spans="1:2">
      <c r="A18" s="74" t="s">
        <v>124</v>
      </c>
      <c r="B18" s="131">
        <v>13000</v>
      </c>
    </row>
    <row r="19" ht="24.95" customHeight="1" spans="1:2">
      <c r="A19" s="74" t="s">
        <v>125</v>
      </c>
      <c r="B19" s="131">
        <v>240</v>
      </c>
    </row>
    <row r="20" ht="24.95" customHeight="1" spans="1:2">
      <c r="A20" s="74" t="s">
        <v>126</v>
      </c>
      <c r="B20" s="131"/>
    </row>
    <row r="21" ht="24.95" customHeight="1" spans="1:2">
      <c r="A21" s="74" t="s">
        <v>127</v>
      </c>
      <c r="B21" s="131"/>
    </row>
    <row r="22" ht="24.95" customHeight="1" spans="1:2">
      <c r="A22" s="74" t="s">
        <v>128</v>
      </c>
      <c r="B22" s="132">
        <v>1200</v>
      </c>
    </row>
    <row r="23" ht="24.95" customHeight="1" spans="1:2">
      <c r="A23" s="74" t="s">
        <v>129</v>
      </c>
      <c r="B23" s="132">
        <v>4800</v>
      </c>
    </row>
    <row r="24" ht="24.95" customHeight="1" spans="1:2">
      <c r="A24" s="74" t="s">
        <v>130</v>
      </c>
      <c r="B24" s="132">
        <v>20</v>
      </c>
    </row>
    <row r="25" ht="24.95" customHeight="1" spans="1:2">
      <c r="A25" s="74" t="s">
        <v>131</v>
      </c>
      <c r="B25" s="132">
        <v>1100</v>
      </c>
    </row>
    <row r="26" ht="24.95" customHeight="1" spans="1:2">
      <c r="A26" s="74" t="s">
        <v>132</v>
      </c>
      <c r="B26" s="132">
        <v>32000</v>
      </c>
    </row>
    <row r="27" ht="24.95" customHeight="1" spans="1:2">
      <c r="A27" s="74" t="s">
        <v>133</v>
      </c>
      <c r="B27" s="132">
        <v>3700</v>
      </c>
    </row>
    <row r="28" ht="24.95" customHeight="1" spans="1:2">
      <c r="A28" s="74" t="s">
        <v>134</v>
      </c>
      <c r="B28" s="132">
        <v>600</v>
      </c>
    </row>
    <row r="29" ht="24.95" customHeight="1" spans="1:2">
      <c r="A29" s="74" t="s">
        <v>135</v>
      </c>
      <c r="B29" s="132">
        <v>2000</v>
      </c>
    </row>
    <row r="30" ht="24.95" customHeight="1" spans="1:2">
      <c r="A30" s="74" t="s">
        <v>136</v>
      </c>
      <c r="B30" s="132">
        <v>21000</v>
      </c>
    </row>
    <row r="31" ht="24.95" customHeight="1" spans="1:2">
      <c r="A31" s="74" t="s">
        <v>137</v>
      </c>
      <c r="B31" s="132">
        <v>2000</v>
      </c>
    </row>
    <row r="32" ht="24.95" customHeight="1" spans="1:2">
      <c r="A32" s="74" t="s">
        <v>138</v>
      </c>
      <c r="B32" s="132">
        <v>0</v>
      </c>
    </row>
    <row r="33" ht="24.95" customHeight="1" spans="1:2">
      <c r="A33" s="74" t="s">
        <v>139</v>
      </c>
      <c r="B33" s="132">
        <v>0</v>
      </c>
    </row>
    <row r="34" ht="24.95" customHeight="1" spans="1:2">
      <c r="A34" s="74" t="s">
        <v>140</v>
      </c>
      <c r="B34" s="132">
        <v>0</v>
      </c>
    </row>
    <row r="35" ht="24.95" customHeight="1" spans="1:2">
      <c r="A35" s="74" t="s">
        <v>141</v>
      </c>
      <c r="B35" s="132">
        <v>750</v>
      </c>
    </row>
    <row r="36" ht="24.95" customHeight="1" spans="1:2">
      <c r="A36" s="74" t="s">
        <v>142</v>
      </c>
      <c r="B36" s="132">
        <v>500</v>
      </c>
    </row>
    <row r="37" ht="24.95" customHeight="1" spans="1:2">
      <c r="A37" s="74" t="s">
        <v>143</v>
      </c>
      <c r="B37" s="132">
        <v>0</v>
      </c>
    </row>
    <row r="38" ht="24.95" customHeight="1" spans="1:2">
      <c r="A38" s="74" t="s">
        <v>144</v>
      </c>
      <c r="B38" s="132">
        <v>200</v>
      </c>
    </row>
    <row r="39" ht="24.95" customHeight="1" spans="1:2">
      <c r="A39" s="74" t="s">
        <v>145</v>
      </c>
      <c r="B39" s="132">
        <v>10</v>
      </c>
    </row>
    <row r="40" ht="24.95" customHeight="1" spans="1:2">
      <c r="A40" s="74" t="s">
        <v>146</v>
      </c>
      <c r="B40" s="131"/>
    </row>
    <row r="41" ht="24.95" customHeight="1" spans="1:2">
      <c r="A41" s="74" t="s">
        <v>147</v>
      </c>
      <c r="B41" s="131"/>
    </row>
    <row r="42" ht="24.95" customHeight="1" spans="1:2">
      <c r="A42" s="74" t="s">
        <v>148</v>
      </c>
      <c r="B42" s="131"/>
    </row>
    <row r="43" ht="24.95" customHeight="1" spans="1:2">
      <c r="A43" s="74" t="s">
        <v>149</v>
      </c>
      <c r="B43" s="131">
        <v>150</v>
      </c>
    </row>
    <row r="44" ht="24.95" customHeight="1" spans="1:2">
      <c r="A44" s="129" t="s">
        <v>150</v>
      </c>
      <c r="B44" s="133">
        <v>103000</v>
      </c>
    </row>
    <row r="45" ht="24.95" customHeight="1" spans="1:2">
      <c r="A45" s="74" t="s">
        <v>151</v>
      </c>
      <c r="B45" s="133">
        <v>5800</v>
      </c>
    </row>
    <row r="46" ht="24.95" customHeight="1" spans="1:2">
      <c r="A46" s="74" t="s">
        <v>152</v>
      </c>
      <c r="B46" s="133">
        <v>180</v>
      </c>
    </row>
    <row r="47" ht="24.95" customHeight="1" spans="1:2">
      <c r="A47" s="74" t="s">
        <v>153</v>
      </c>
      <c r="B47" s="133">
        <v>1100</v>
      </c>
    </row>
    <row r="48" ht="24.95" customHeight="1" spans="1:2">
      <c r="A48" s="74" t="s">
        <v>154</v>
      </c>
      <c r="B48" s="133">
        <v>5800</v>
      </c>
    </row>
    <row r="49" ht="24.95" customHeight="1" spans="1:2">
      <c r="A49" s="74" t="s">
        <v>155</v>
      </c>
      <c r="B49" s="133">
        <v>130</v>
      </c>
    </row>
    <row r="50" ht="24.95" customHeight="1" spans="1:2">
      <c r="A50" s="74" t="s">
        <v>156</v>
      </c>
      <c r="B50" s="133">
        <v>560</v>
      </c>
    </row>
    <row r="51" ht="24.95" customHeight="1" spans="1:2">
      <c r="A51" s="74" t="s">
        <v>157</v>
      </c>
      <c r="B51" s="133">
        <v>10590</v>
      </c>
    </row>
    <row r="52" ht="24.95" customHeight="1" spans="1:2">
      <c r="A52" s="74" t="s">
        <v>158</v>
      </c>
      <c r="B52" s="133">
        <v>3600</v>
      </c>
    </row>
    <row r="53" ht="24.95" customHeight="1" spans="1:2">
      <c r="A53" s="74" t="s">
        <v>159</v>
      </c>
      <c r="B53" s="133">
        <v>6500</v>
      </c>
    </row>
    <row r="54" ht="24.95" customHeight="1" spans="1:2">
      <c r="A54" s="74" t="s">
        <v>160</v>
      </c>
      <c r="B54" s="133">
        <v>4500</v>
      </c>
    </row>
    <row r="55" ht="24.95" customHeight="1" spans="1:2">
      <c r="A55" s="74" t="s">
        <v>161</v>
      </c>
      <c r="B55" s="133">
        <v>51350</v>
      </c>
    </row>
    <row r="56" ht="24.95" customHeight="1" spans="1:2">
      <c r="A56" s="74" t="s">
        <v>162</v>
      </c>
      <c r="B56" s="133">
        <v>9000</v>
      </c>
    </row>
    <row r="57" ht="24.95" customHeight="1" spans="1:2">
      <c r="A57" s="74" t="s">
        <v>163</v>
      </c>
      <c r="B57" s="133">
        <v>300</v>
      </c>
    </row>
    <row r="58" ht="24.95" customHeight="1" spans="1:2">
      <c r="A58" s="74" t="s">
        <v>164</v>
      </c>
      <c r="B58" s="133">
        <v>350</v>
      </c>
    </row>
    <row r="59" ht="24.95" customHeight="1" spans="1:2">
      <c r="A59" s="74" t="s">
        <v>165</v>
      </c>
      <c r="B59" s="133">
        <v>40</v>
      </c>
    </row>
    <row r="60" ht="24.95" customHeight="1" spans="1:2">
      <c r="A60" s="74" t="s">
        <v>166</v>
      </c>
      <c r="B60" s="133"/>
    </row>
    <row r="61" ht="24.95" customHeight="1" spans="1:2">
      <c r="A61" s="74" t="s">
        <v>167</v>
      </c>
      <c r="B61" s="133"/>
    </row>
    <row r="62" ht="24.95" customHeight="1" spans="1:2">
      <c r="A62" s="74" t="s">
        <v>168</v>
      </c>
      <c r="B62" s="133"/>
    </row>
    <row r="63" ht="24.95" customHeight="1" spans="1:2">
      <c r="A63" s="74" t="s">
        <v>169</v>
      </c>
      <c r="B63" s="133">
        <v>3000</v>
      </c>
    </row>
    <row r="64" ht="24.95" customHeight="1" spans="1:2">
      <c r="A64" s="74" t="s">
        <v>76</v>
      </c>
      <c r="B64" s="133">
        <v>200</v>
      </c>
    </row>
    <row r="65" ht="24.95" customHeight="1" spans="1:2">
      <c r="A65" s="129" t="s">
        <v>170</v>
      </c>
      <c r="B65" s="40">
        <v>321633</v>
      </c>
    </row>
    <row r="66" ht="24.95" customHeight="1"/>
  </sheetData>
  <mergeCells count="1">
    <mergeCell ref="A1:B1"/>
  </mergeCells>
  <pageMargins left="0.751388888888889" right="1.22013888888889" top="0.550694444444444" bottom="0.472222222222222" header="0.511805555555556" footer="0.511805555555556"/>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42"/>
  <sheetViews>
    <sheetView workbookViewId="0">
      <selection activeCell="F8" sqref="F8"/>
    </sheetView>
  </sheetViews>
  <sheetFormatPr defaultColWidth="8.8" defaultRowHeight="15" outlineLevelCol="2"/>
  <cols>
    <col min="1" max="1" width="19.3333333333333" style="90" customWidth="1"/>
    <col min="2" max="2" width="39.5" style="91" customWidth="1"/>
    <col min="3" max="3" width="33.2" style="91" customWidth="1"/>
    <col min="4" max="1983" width="15" style="91" customWidth="1"/>
    <col min="1984" max="16384" width="8.8" style="91"/>
  </cols>
  <sheetData>
    <row r="1" ht="25.5" spans="1:3">
      <c r="A1" s="92" t="s">
        <v>428</v>
      </c>
      <c r="B1" s="92"/>
      <c r="C1" s="92"/>
    </row>
    <row r="2" spans="1:3">
      <c r="A2" s="93" t="s">
        <v>429</v>
      </c>
      <c r="B2" s="94"/>
      <c r="C2" s="94"/>
    </row>
    <row r="3" spans="1:3">
      <c r="A3" s="95" t="s">
        <v>430</v>
      </c>
      <c r="B3" s="95"/>
      <c r="C3" s="96" t="s">
        <v>427</v>
      </c>
    </row>
    <row r="4" ht="19" customHeight="1" spans="1:3">
      <c r="A4" s="97" t="s">
        <v>431</v>
      </c>
      <c r="B4" s="98" t="s">
        <v>432</v>
      </c>
      <c r="C4" s="99"/>
    </row>
    <row r="5" ht="18" customHeight="1" spans="1:3">
      <c r="A5" s="97">
        <v>201</v>
      </c>
      <c r="B5" s="98" t="s">
        <v>433</v>
      </c>
      <c r="C5" s="100">
        <v>39300</v>
      </c>
    </row>
    <row r="6" ht="18.75" spans="1:3">
      <c r="A6" s="101">
        <v>20101</v>
      </c>
      <c r="B6" s="97" t="s">
        <v>434</v>
      </c>
      <c r="C6" s="102">
        <v>724</v>
      </c>
    </row>
    <row r="7" ht="18.75" spans="1:3">
      <c r="A7" s="103" t="s">
        <v>435</v>
      </c>
      <c r="B7" s="104" t="s">
        <v>436</v>
      </c>
      <c r="C7" s="105">
        <v>493</v>
      </c>
    </row>
    <row r="8" ht="18.75" spans="1:3">
      <c r="A8" s="103" t="s">
        <v>437</v>
      </c>
      <c r="B8" s="104" t="s">
        <v>438</v>
      </c>
      <c r="C8" s="105">
        <v>58</v>
      </c>
    </row>
    <row r="9" ht="18.75" spans="1:3">
      <c r="A9" s="103" t="s">
        <v>439</v>
      </c>
      <c r="B9" s="106" t="s">
        <v>440</v>
      </c>
      <c r="C9" s="105">
        <v>0</v>
      </c>
    </row>
    <row r="10" ht="18.75" spans="1:3">
      <c r="A10" s="103" t="s">
        <v>441</v>
      </c>
      <c r="B10" s="106" t="s">
        <v>442</v>
      </c>
      <c r="C10" s="105">
        <v>10</v>
      </c>
    </row>
    <row r="11" ht="18.75" spans="1:3">
      <c r="A11" s="103" t="s">
        <v>443</v>
      </c>
      <c r="B11" s="106" t="s">
        <v>444</v>
      </c>
      <c r="C11" s="105">
        <v>0</v>
      </c>
    </row>
    <row r="12" ht="18.75" spans="1:3">
      <c r="A12" s="103" t="s">
        <v>445</v>
      </c>
      <c r="B12" s="107" t="s">
        <v>446</v>
      </c>
      <c r="C12" s="105">
        <v>0</v>
      </c>
    </row>
    <row r="13" ht="18.75" spans="1:3">
      <c r="A13" s="103" t="s">
        <v>447</v>
      </c>
      <c r="B13" s="107" t="s">
        <v>448</v>
      </c>
      <c r="C13" s="105">
        <v>0</v>
      </c>
    </row>
    <row r="14" ht="18.75" spans="1:3">
      <c r="A14" s="103" t="s">
        <v>449</v>
      </c>
      <c r="B14" s="107" t="s">
        <v>450</v>
      </c>
      <c r="C14" s="105">
        <v>0</v>
      </c>
    </row>
    <row r="15" ht="18.75" spans="1:3">
      <c r="A15" s="103" t="s">
        <v>451</v>
      </c>
      <c r="B15" s="107" t="s">
        <v>452</v>
      </c>
      <c r="C15" s="105">
        <v>0</v>
      </c>
    </row>
    <row r="16" ht="18.75" spans="1:3">
      <c r="A16" s="103" t="s">
        <v>453</v>
      </c>
      <c r="B16" s="107" t="s">
        <v>454</v>
      </c>
      <c r="C16" s="105">
        <v>0</v>
      </c>
    </row>
    <row r="17" ht="18.75" spans="1:3">
      <c r="A17" s="103" t="s">
        <v>455</v>
      </c>
      <c r="B17" s="107" t="s">
        <v>456</v>
      </c>
      <c r="C17" s="105">
        <v>163</v>
      </c>
    </row>
    <row r="18" ht="18.75" spans="1:3">
      <c r="A18" s="108">
        <v>20102</v>
      </c>
      <c r="B18" s="97" t="s">
        <v>457</v>
      </c>
      <c r="C18" s="102">
        <v>531</v>
      </c>
    </row>
    <row r="19" ht="18.75" spans="1:3">
      <c r="A19" s="103" t="s">
        <v>458</v>
      </c>
      <c r="B19" s="104" t="s">
        <v>436</v>
      </c>
      <c r="C19" s="105">
        <v>357</v>
      </c>
    </row>
    <row r="20" ht="18.75" spans="1:3">
      <c r="A20" s="103" t="s">
        <v>459</v>
      </c>
      <c r="B20" s="104" t="s">
        <v>438</v>
      </c>
      <c r="C20" s="105">
        <v>105</v>
      </c>
    </row>
    <row r="21" ht="18.75" spans="1:3">
      <c r="A21" s="103" t="s">
        <v>460</v>
      </c>
      <c r="B21" s="106" t="s">
        <v>440</v>
      </c>
      <c r="C21" s="105">
        <v>0</v>
      </c>
    </row>
    <row r="22" ht="18.75" spans="1:3">
      <c r="A22" s="103" t="s">
        <v>461</v>
      </c>
      <c r="B22" s="106" t="s">
        <v>462</v>
      </c>
      <c r="C22" s="105">
        <v>14</v>
      </c>
    </row>
    <row r="23" ht="18.75" spans="1:3">
      <c r="A23" s="103" t="s">
        <v>463</v>
      </c>
      <c r="B23" s="106" t="s">
        <v>464</v>
      </c>
      <c r="C23" s="105">
        <v>0</v>
      </c>
    </row>
    <row r="24" ht="18.75" spans="1:3">
      <c r="A24" s="103" t="s">
        <v>465</v>
      </c>
      <c r="B24" s="106" t="s">
        <v>466</v>
      </c>
      <c r="C24" s="105">
        <v>0</v>
      </c>
    </row>
    <row r="25" ht="18.75" spans="1:3">
      <c r="A25" s="103" t="s">
        <v>467</v>
      </c>
      <c r="B25" s="106" t="s">
        <v>454</v>
      </c>
      <c r="C25" s="105">
        <v>0</v>
      </c>
    </row>
    <row r="26" ht="18.75" spans="1:3">
      <c r="A26" s="103" t="s">
        <v>468</v>
      </c>
      <c r="B26" s="106" t="s">
        <v>469</v>
      </c>
      <c r="C26" s="105">
        <v>55</v>
      </c>
    </row>
    <row r="27" ht="18.75" spans="1:3">
      <c r="A27" s="108">
        <v>20103</v>
      </c>
      <c r="B27" s="97" t="s">
        <v>470</v>
      </c>
      <c r="C27" s="102">
        <v>16504</v>
      </c>
    </row>
    <row r="28" ht="18.75" spans="1:3">
      <c r="A28" s="103" t="s">
        <v>471</v>
      </c>
      <c r="B28" s="104" t="s">
        <v>436</v>
      </c>
      <c r="C28" s="105">
        <v>11790</v>
      </c>
    </row>
    <row r="29" ht="18.75" spans="1:3">
      <c r="A29" s="103" t="s">
        <v>472</v>
      </c>
      <c r="B29" s="104" t="s">
        <v>438</v>
      </c>
      <c r="C29" s="105">
        <v>1419</v>
      </c>
    </row>
    <row r="30" ht="18.75" spans="1:3">
      <c r="A30" s="103" t="s">
        <v>473</v>
      </c>
      <c r="B30" s="106" t="s">
        <v>440</v>
      </c>
      <c r="C30" s="105">
        <v>0</v>
      </c>
    </row>
    <row r="31" ht="18.75" spans="1:3">
      <c r="A31" s="103" t="s">
        <v>474</v>
      </c>
      <c r="B31" s="106" t="s">
        <v>475</v>
      </c>
      <c r="C31" s="105">
        <v>60</v>
      </c>
    </row>
    <row r="32" ht="18.75" spans="1:3">
      <c r="A32" s="103" t="s">
        <v>476</v>
      </c>
      <c r="B32" s="106" t="s">
        <v>477</v>
      </c>
      <c r="C32" s="105">
        <v>0</v>
      </c>
    </row>
    <row r="33" ht="18.75" spans="1:3">
      <c r="A33" s="103" t="s">
        <v>478</v>
      </c>
      <c r="B33" s="104" t="s">
        <v>479</v>
      </c>
      <c r="C33" s="105">
        <v>0</v>
      </c>
    </row>
    <row r="34" ht="18.75" spans="1:3">
      <c r="A34" s="103" t="s">
        <v>480</v>
      </c>
      <c r="B34" s="106" t="s">
        <v>481</v>
      </c>
      <c r="C34" s="105">
        <v>0</v>
      </c>
    </row>
    <row r="35" ht="18.75" spans="1:3">
      <c r="A35" s="103" t="s">
        <v>482</v>
      </c>
      <c r="B35" s="106" t="s">
        <v>454</v>
      </c>
      <c r="C35" s="105">
        <v>923</v>
      </c>
    </row>
    <row r="36" ht="18.75" spans="1:3">
      <c r="A36" s="103" t="s">
        <v>483</v>
      </c>
      <c r="B36" s="106" t="s">
        <v>484</v>
      </c>
      <c r="C36" s="105">
        <v>2312</v>
      </c>
    </row>
    <row r="37" ht="18.75" spans="1:3">
      <c r="A37" s="108">
        <v>20104</v>
      </c>
      <c r="B37" s="97" t="s">
        <v>485</v>
      </c>
      <c r="C37" s="102">
        <v>1610</v>
      </c>
    </row>
    <row r="38" ht="18.75" spans="1:3">
      <c r="A38" s="103" t="s">
        <v>486</v>
      </c>
      <c r="B38" s="104" t="s">
        <v>436</v>
      </c>
      <c r="C38" s="105">
        <v>723</v>
      </c>
    </row>
    <row r="39" ht="18.75" spans="1:3">
      <c r="A39" s="103" t="s">
        <v>487</v>
      </c>
      <c r="B39" s="104" t="s">
        <v>438</v>
      </c>
      <c r="C39" s="105">
        <v>210</v>
      </c>
    </row>
    <row r="40" ht="18.75" spans="1:3">
      <c r="A40" s="103" t="s">
        <v>488</v>
      </c>
      <c r="B40" s="106" t="s">
        <v>440</v>
      </c>
      <c r="C40" s="105">
        <v>0</v>
      </c>
    </row>
    <row r="41" ht="18.75" spans="1:3">
      <c r="A41" s="103" t="s">
        <v>489</v>
      </c>
      <c r="B41" s="106" t="s">
        <v>490</v>
      </c>
      <c r="C41" s="105">
        <v>148</v>
      </c>
    </row>
    <row r="42" ht="18.75" spans="1:3">
      <c r="A42" s="103" t="s">
        <v>491</v>
      </c>
      <c r="B42" s="106" t="s">
        <v>492</v>
      </c>
      <c r="C42" s="105">
        <v>0</v>
      </c>
    </row>
    <row r="43" ht="18.75" spans="1:3">
      <c r="A43" s="103" t="s">
        <v>493</v>
      </c>
      <c r="B43" s="104" t="s">
        <v>494</v>
      </c>
      <c r="C43" s="105">
        <v>0</v>
      </c>
    </row>
    <row r="44" ht="18.75" spans="1:3">
      <c r="A44" s="103" t="s">
        <v>495</v>
      </c>
      <c r="B44" s="104" t="s">
        <v>496</v>
      </c>
      <c r="C44" s="105">
        <v>0</v>
      </c>
    </row>
    <row r="45" ht="18.75" spans="1:3">
      <c r="A45" s="103" t="s">
        <v>497</v>
      </c>
      <c r="B45" s="104" t="s">
        <v>498</v>
      </c>
      <c r="C45" s="105">
        <v>0</v>
      </c>
    </row>
    <row r="46" ht="18.75" spans="1:3">
      <c r="A46" s="103" t="s">
        <v>499</v>
      </c>
      <c r="B46" s="104" t="s">
        <v>454</v>
      </c>
      <c r="C46" s="105">
        <v>0</v>
      </c>
    </row>
    <row r="47" ht="18.75" spans="1:3">
      <c r="A47" s="103" t="s">
        <v>500</v>
      </c>
      <c r="B47" s="106" t="s">
        <v>501</v>
      </c>
      <c r="C47" s="105">
        <v>529</v>
      </c>
    </row>
    <row r="48" ht="18.75" spans="1:3">
      <c r="A48" s="108">
        <v>20105</v>
      </c>
      <c r="B48" s="97" t="s">
        <v>502</v>
      </c>
      <c r="C48" s="102">
        <v>687</v>
      </c>
    </row>
    <row r="49" ht="18.75" spans="1:3">
      <c r="A49" s="103" t="s">
        <v>503</v>
      </c>
      <c r="B49" s="106" t="s">
        <v>436</v>
      </c>
      <c r="C49" s="105">
        <v>416</v>
      </c>
    </row>
    <row r="50" ht="18.75" spans="1:3">
      <c r="A50" s="103" t="s">
        <v>504</v>
      </c>
      <c r="B50" s="107" t="s">
        <v>438</v>
      </c>
      <c r="C50" s="105">
        <v>15</v>
      </c>
    </row>
    <row r="51" ht="18.75" spans="1:3">
      <c r="A51" s="103" t="s">
        <v>505</v>
      </c>
      <c r="B51" s="104" t="s">
        <v>440</v>
      </c>
      <c r="C51" s="105">
        <v>0</v>
      </c>
    </row>
    <row r="52" ht="18.75" spans="1:3">
      <c r="A52" s="103" t="s">
        <v>506</v>
      </c>
      <c r="B52" s="104" t="s">
        <v>507</v>
      </c>
      <c r="C52" s="105">
        <v>0</v>
      </c>
    </row>
    <row r="53" ht="18.75" spans="1:3">
      <c r="A53" s="103" t="s">
        <v>508</v>
      </c>
      <c r="B53" s="104" t="s">
        <v>509</v>
      </c>
      <c r="C53" s="105">
        <v>80</v>
      </c>
    </row>
    <row r="54" ht="18.75" spans="1:3">
      <c r="A54" s="103" t="s">
        <v>510</v>
      </c>
      <c r="B54" s="106" t="s">
        <v>511</v>
      </c>
      <c r="C54" s="105">
        <v>0</v>
      </c>
    </row>
    <row r="55" ht="18.75" spans="1:3">
      <c r="A55" s="103" t="s">
        <v>512</v>
      </c>
      <c r="B55" s="106" t="s">
        <v>513</v>
      </c>
      <c r="C55" s="105">
        <v>6</v>
      </c>
    </row>
    <row r="56" ht="18.75" spans="1:3">
      <c r="A56" s="103" t="s">
        <v>514</v>
      </c>
      <c r="B56" s="106" t="s">
        <v>515</v>
      </c>
      <c r="C56" s="105">
        <v>59</v>
      </c>
    </row>
    <row r="57" ht="18.75" spans="1:3">
      <c r="A57" s="103" t="s">
        <v>516</v>
      </c>
      <c r="B57" s="104" t="s">
        <v>454</v>
      </c>
      <c r="C57" s="105">
        <v>0</v>
      </c>
    </row>
    <row r="58" ht="18.75" spans="1:3">
      <c r="A58" s="103" t="s">
        <v>517</v>
      </c>
      <c r="B58" s="106" t="s">
        <v>518</v>
      </c>
      <c r="C58" s="105">
        <v>111</v>
      </c>
    </row>
    <row r="59" ht="18.75" spans="1:3">
      <c r="A59" s="108">
        <v>20106</v>
      </c>
      <c r="B59" s="97" t="s">
        <v>519</v>
      </c>
      <c r="C59" s="102">
        <v>3104</v>
      </c>
    </row>
    <row r="60" ht="18.75" spans="1:3">
      <c r="A60" s="103" t="s">
        <v>520</v>
      </c>
      <c r="B60" s="106" t="s">
        <v>436</v>
      </c>
      <c r="C60" s="105">
        <v>792</v>
      </c>
    </row>
    <row r="61" ht="18.75" spans="1:3">
      <c r="A61" s="103" t="s">
        <v>521</v>
      </c>
      <c r="B61" s="107" t="s">
        <v>438</v>
      </c>
      <c r="C61" s="105">
        <v>86</v>
      </c>
    </row>
    <row r="62" ht="18.75" spans="1:3">
      <c r="A62" s="103" t="s">
        <v>522</v>
      </c>
      <c r="B62" s="107" t="s">
        <v>440</v>
      </c>
      <c r="C62" s="105">
        <v>0</v>
      </c>
    </row>
    <row r="63" ht="18.75" spans="1:3">
      <c r="A63" s="103" t="s">
        <v>523</v>
      </c>
      <c r="B63" s="107" t="s">
        <v>524</v>
      </c>
      <c r="C63" s="105">
        <v>0</v>
      </c>
    </row>
    <row r="64" ht="18.75" spans="1:3">
      <c r="A64" s="103" t="s">
        <v>525</v>
      </c>
      <c r="B64" s="107" t="s">
        <v>526</v>
      </c>
      <c r="C64" s="105">
        <v>20</v>
      </c>
    </row>
    <row r="65" ht="18.75" spans="1:3">
      <c r="A65" s="103" t="s">
        <v>527</v>
      </c>
      <c r="B65" s="107" t="s">
        <v>528</v>
      </c>
      <c r="C65" s="105">
        <v>0</v>
      </c>
    </row>
    <row r="66" ht="18.75" spans="1:3">
      <c r="A66" s="103" t="s">
        <v>529</v>
      </c>
      <c r="B66" s="104" t="s">
        <v>530</v>
      </c>
      <c r="C66" s="105">
        <v>74</v>
      </c>
    </row>
    <row r="67" ht="18.75" spans="1:3">
      <c r="A67" s="103" t="s">
        <v>531</v>
      </c>
      <c r="B67" s="106" t="s">
        <v>532</v>
      </c>
      <c r="C67" s="105">
        <v>7</v>
      </c>
    </row>
    <row r="68" ht="18.75" spans="1:3">
      <c r="A68" s="103" t="s">
        <v>533</v>
      </c>
      <c r="B68" s="106" t="s">
        <v>454</v>
      </c>
      <c r="C68" s="105">
        <v>1619</v>
      </c>
    </row>
    <row r="69" ht="18.75" spans="1:3">
      <c r="A69" s="103" t="s">
        <v>534</v>
      </c>
      <c r="B69" s="106" t="s">
        <v>535</v>
      </c>
      <c r="C69" s="105">
        <v>506</v>
      </c>
    </row>
    <row r="70" ht="18.75" spans="1:3">
      <c r="A70" s="108">
        <v>20107</v>
      </c>
      <c r="B70" s="97" t="s">
        <v>536</v>
      </c>
      <c r="C70" s="102">
        <v>994</v>
      </c>
    </row>
    <row r="71" ht="18.75" spans="1:3">
      <c r="A71" s="103" t="s">
        <v>537</v>
      </c>
      <c r="B71" s="104" t="s">
        <v>436</v>
      </c>
      <c r="C71" s="105">
        <v>448</v>
      </c>
    </row>
    <row r="72" ht="18.75" spans="1:3">
      <c r="A72" s="103" t="s">
        <v>538</v>
      </c>
      <c r="B72" s="104" t="s">
        <v>438</v>
      </c>
      <c r="C72" s="105">
        <v>150</v>
      </c>
    </row>
    <row r="73" ht="18.75" spans="1:3">
      <c r="A73" s="103" t="s">
        <v>539</v>
      </c>
      <c r="B73" s="106" t="s">
        <v>440</v>
      </c>
      <c r="C73" s="105">
        <v>0</v>
      </c>
    </row>
    <row r="74" ht="18.75" spans="1:3">
      <c r="A74" s="103" t="s">
        <v>540</v>
      </c>
      <c r="B74" s="104" t="s">
        <v>530</v>
      </c>
      <c r="C74" s="105">
        <v>29</v>
      </c>
    </row>
    <row r="75" ht="18.75" spans="1:3">
      <c r="A75" s="103" t="s">
        <v>541</v>
      </c>
      <c r="B75" s="106" t="s">
        <v>542</v>
      </c>
      <c r="C75" s="105">
        <v>0</v>
      </c>
    </row>
    <row r="76" ht="18.75" spans="1:3">
      <c r="A76" s="103" t="s">
        <v>543</v>
      </c>
      <c r="B76" s="106" t="s">
        <v>454</v>
      </c>
      <c r="C76" s="105">
        <v>167</v>
      </c>
    </row>
    <row r="77" ht="18.75" spans="1:3">
      <c r="A77" s="103" t="s">
        <v>544</v>
      </c>
      <c r="B77" s="106" t="s">
        <v>545</v>
      </c>
      <c r="C77" s="105">
        <v>200</v>
      </c>
    </row>
    <row r="78" ht="18.75" spans="1:3">
      <c r="A78" s="108">
        <v>20108</v>
      </c>
      <c r="B78" s="97" t="s">
        <v>546</v>
      </c>
      <c r="C78" s="102">
        <v>419</v>
      </c>
    </row>
    <row r="79" ht="18.75" spans="1:3">
      <c r="A79" s="103" t="s">
        <v>547</v>
      </c>
      <c r="B79" s="104" t="s">
        <v>436</v>
      </c>
      <c r="C79" s="105">
        <v>292</v>
      </c>
    </row>
    <row r="80" ht="18.75" spans="1:3">
      <c r="A80" s="103" t="s">
        <v>548</v>
      </c>
      <c r="B80" s="104" t="s">
        <v>438</v>
      </c>
      <c r="C80" s="105">
        <v>42</v>
      </c>
    </row>
    <row r="81" ht="18.75" spans="1:3">
      <c r="A81" s="103" t="s">
        <v>549</v>
      </c>
      <c r="B81" s="104" t="s">
        <v>440</v>
      </c>
      <c r="C81" s="105">
        <v>0</v>
      </c>
    </row>
    <row r="82" ht="18.75" spans="1:3">
      <c r="A82" s="103" t="s">
        <v>550</v>
      </c>
      <c r="B82" s="106" t="s">
        <v>551</v>
      </c>
      <c r="C82" s="105">
        <v>10</v>
      </c>
    </row>
    <row r="83" ht="18.75" spans="1:3">
      <c r="A83" s="103" t="s">
        <v>552</v>
      </c>
      <c r="B83" s="106" t="s">
        <v>553</v>
      </c>
      <c r="C83" s="105">
        <v>0</v>
      </c>
    </row>
    <row r="84" ht="18.75" spans="1:3">
      <c r="A84" s="103" t="s">
        <v>554</v>
      </c>
      <c r="B84" s="106" t="s">
        <v>530</v>
      </c>
      <c r="C84" s="105">
        <v>0</v>
      </c>
    </row>
    <row r="85" ht="18.75" spans="1:3">
      <c r="A85" s="103" t="s">
        <v>555</v>
      </c>
      <c r="B85" s="106" t="s">
        <v>454</v>
      </c>
      <c r="C85" s="105">
        <v>0</v>
      </c>
    </row>
    <row r="86" ht="18.75" spans="1:3">
      <c r="A86" s="103" t="s">
        <v>556</v>
      </c>
      <c r="B86" s="107" t="s">
        <v>557</v>
      </c>
      <c r="C86" s="105">
        <v>75</v>
      </c>
    </row>
    <row r="87" ht="18.75" spans="1:3">
      <c r="A87" s="108">
        <v>20109</v>
      </c>
      <c r="B87" s="97" t="s">
        <v>558</v>
      </c>
      <c r="C87" s="102"/>
    </row>
    <row r="88" ht="18.75" spans="1:3">
      <c r="A88" s="103" t="s">
        <v>559</v>
      </c>
      <c r="B88" s="104" t="s">
        <v>436</v>
      </c>
      <c r="C88" s="109"/>
    </row>
    <row r="89" ht="18.75" spans="1:3">
      <c r="A89" s="103" t="s">
        <v>560</v>
      </c>
      <c r="B89" s="106" t="s">
        <v>438</v>
      </c>
      <c r="C89" s="109"/>
    </row>
    <row r="90" ht="18.75" spans="1:3">
      <c r="A90" s="103" t="s">
        <v>561</v>
      </c>
      <c r="B90" s="106" t="s">
        <v>440</v>
      </c>
      <c r="C90" s="109"/>
    </row>
    <row r="91" ht="18.75" spans="1:3">
      <c r="A91" s="103" t="s">
        <v>562</v>
      </c>
      <c r="B91" s="104" t="s">
        <v>563</v>
      </c>
      <c r="C91" s="109"/>
    </row>
    <row r="92" ht="18.75" spans="1:3">
      <c r="A92" s="103" t="s">
        <v>564</v>
      </c>
      <c r="B92" s="104" t="s">
        <v>565</v>
      </c>
      <c r="C92" s="109"/>
    </row>
    <row r="93" ht="18.75" spans="1:3">
      <c r="A93" s="103" t="s">
        <v>566</v>
      </c>
      <c r="B93" s="104" t="s">
        <v>530</v>
      </c>
      <c r="C93" s="109"/>
    </row>
    <row r="94" ht="18.75" spans="1:3">
      <c r="A94" s="103" t="s">
        <v>567</v>
      </c>
      <c r="B94" s="104" t="s">
        <v>568</v>
      </c>
      <c r="C94" s="109"/>
    </row>
    <row r="95" ht="18.75" spans="1:3">
      <c r="A95" s="103" t="s">
        <v>569</v>
      </c>
      <c r="B95" s="104" t="s">
        <v>570</v>
      </c>
      <c r="C95" s="109"/>
    </row>
    <row r="96" ht="18.75" spans="1:3">
      <c r="A96" s="103" t="s">
        <v>571</v>
      </c>
      <c r="B96" s="104" t="s">
        <v>572</v>
      </c>
      <c r="C96" s="109"/>
    </row>
    <row r="97" ht="18.75" spans="1:3">
      <c r="A97" s="103" t="s">
        <v>573</v>
      </c>
      <c r="B97" s="104" t="s">
        <v>574</v>
      </c>
      <c r="C97" s="109"/>
    </row>
    <row r="98" ht="18.75" spans="1:3">
      <c r="A98" s="103" t="s">
        <v>575</v>
      </c>
      <c r="B98" s="106" t="s">
        <v>454</v>
      </c>
      <c r="C98" s="109"/>
    </row>
    <row r="99" ht="18.75" spans="1:3">
      <c r="A99" s="103" t="s">
        <v>576</v>
      </c>
      <c r="B99" s="106" t="s">
        <v>577</v>
      </c>
      <c r="C99" s="109"/>
    </row>
    <row r="100" ht="18.75" spans="1:3">
      <c r="A100" s="108">
        <v>20111</v>
      </c>
      <c r="B100" s="97" t="s">
        <v>578</v>
      </c>
      <c r="C100" s="102">
        <v>1944</v>
      </c>
    </row>
    <row r="101" ht="18.75" spans="1:3">
      <c r="A101" s="103" t="s">
        <v>579</v>
      </c>
      <c r="B101" s="104" t="s">
        <v>436</v>
      </c>
      <c r="C101" s="105">
        <v>1255</v>
      </c>
    </row>
    <row r="102" ht="18.75" spans="1:3">
      <c r="A102" s="103" t="s">
        <v>580</v>
      </c>
      <c r="B102" s="104" t="s">
        <v>438</v>
      </c>
      <c r="C102" s="105">
        <v>256</v>
      </c>
    </row>
    <row r="103" ht="18.75" spans="1:3">
      <c r="A103" s="103" t="s">
        <v>581</v>
      </c>
      <c r="B103" s="104" t="s">
        <v>440</v>
      </c>
      <c r="C103" s="105">
        <v>0</v>
      </c>
    </row>
    <row r="104" ht="18.75" spans="1:3">
      <c r="A104" s="103" t="s">
        <v>582</v>
      </c>
      <c r="B104" s="106" t="s">
        <v>583</v>
      </c>
      <c r="C104" s="105">
        <v>93</v>
      </c>
    </row>
    <row r="105" ht="18.75" spans="1:3">
      <c r="A105" s="103" t="s">
        <v>584</v>
      </c>
      <c r="B105" s="106" t="s">
        <v>585</v>
      </c>
      <c r="C105" s="105">
        <v>0</v>
      </c>
    </row>
    <row r="106" ht="18.75" spans="1:3">
      <c r="A106" s="103" t="s">
        <v>586</v>
      </c>
      <c r="B106" s="106" t="s">
        <v>587</v>
      </c>
      <c r="C106" s="105">
        <v>0</v>
      </c>
    </row>
    <row r="107" ht="18.75" spans="1:3">
      <c r="A107" s="103" t="s">
        <v>588</v>
      </c>
      <c r="B107" s="104" t="s">
        <v>454</v>
      </c>
      <c r="C107" s="105">
        <v>0</v>
      </c>
    </row>
    <row r="108" ht="18.75" spans="1:3">
      <c r="A108" s="103" t="s">
        <v>589</v>
      </c>
      <c r="B108" s="104" t="s">
        <v>590</v>
      </c>
      <c r="C108" s="105">
        <v>340</v>
      </c>
    </row>
    <row r="109" ht="18.75" spans="1:3">
      <c r="A109" s="108">
        <v>20113</v>
      </c>
      <c r="B109" s="97" t="s">
        <v>591</v>
      </c>
      <c r="C109" s="102">
        <v>1525</v>
      </c>
    </row>
    <row r="110" ht="18.75" spans="1:3">
      <c r="A110" s="103" t="s">
        <v>592</v>
      </c>
      <c r="B110" s="104" t="s">
        <v>436</v>
      </c>
      <c r="C110" s="105">
        <v>224</v>
      </c>
    </row>
    <row r="111" ht="18.75" spans="1:3">
      <c r="A111" s="103" t="s">
        <v>593</v>
      </c>
      <c r="B111" s="104" t="s">
        <v>438</v>
      </c>
      <c r="C111" s="105">
        <v>13</v>
      </c>
    </row>
    <row r="112" ht="18.75" spans="1:3">
      <c r="A112" s="103" t="s">
        <v>594</v>
      </c>
      <c r="B112" s="104" t="s">
        <v>440</v>
      </c>
      <c r="C112" s="105">
        <v>0</v>
      </c>
    </row>
    <row r="113" ht="18.75" spans="1:3">
      <c r="A113" s="103" t="s">
        <v>595</v>
      </c>
      <c r="B113" s="106" t="s">
        <v>596</v>
      </c>
      <c r="C113" s="105">
        <v>0</v>
      </c>
    </row>
    <row r="114" ht="18.75" spans="1:3">
      <c r="A114" s="103" t="s">
        <v>597</v>
      </c>
      <c r="B114" s="106" t="s">
        <v>598</v>
      </c>
      <c r="C114" s="105">
        <v>0</v>
      </c>
    </row>
    <row r="115" ht="18.75" spans="1:3">
      <c r="A115" s="103" t="s">
        <v>599</v>
      </c>
      <c r="B115" s="106" t="s">
        <v>600</v>
      </c>
      <c r="C115" s="105">
        <v>0</v>
      </c>
    </row>
    <row r="116" ht="18.75" spans="1:3">
      <c r="A116" s="103" t="s">
        <v>601</v>
      </c>
      <c r="B116" s="104" t="s">
        <v>602</v>
      </c>
      <c r="C116" s="105">
        <v>0</v>
      </c>
    </row>
    <row r="117" ht="18.75" spans="1:3">
      <c r="A117" s="103" t="s">
        <v>603</v>
      </c>
      <c r="B117" s="104" t="s">
        <v>604</v>
      </c>
      <c r="C117" s="105">
        <v>395</v>
      </c>
    </row>
    <row r="118" ht="18.75" spans="1:3">
      <c r="A118" s="103" t="s">
        <v>605</v>
      </c>
      <c r="B118" s="104" t="s">
        <v>454</v>
      </c>
      <c r="C118" s="105">
        <v>455</v>
      </c>
    </row>
    <row r="119" ht="18.75" spans="1:3">
      <c r="A119" s="103" t="s">
        <v>606</v>
      </c>
      <c r="B119" s="106" t="s">
        <v>607</v>
      </c>
      <c r="C119" s="105">
        <v>438</v>
      </c>
    </row>
    <row r="120" ht="18.75" spans="1:3">
      <c r="A120" s="108">
        <v>20114</v>
      </c>
      <c r="B120" s="97" t="s">
        <v>608</v>
      </c>
      <c r="C120" s="102"/>
    </row>
    <row r="121" ht="18.75" spans="1:3">
      <c r="A121" s="103" t="s">
        <v>609</v>
      </c>
      <c r="B121" s="106" t="s">
        <v>436</v>
      </c>
      <c r="C121" s="109"/>
    </row>
    <row r="122" ht="18.75" spans="1:3">
      <c r="A122" s="103" t="s">
        <v>610</v>
      </c>
      <c r="B122" s="107" t="s">
        <v>438</v>
      </c>
      <c r="C122" s="109"/>
    </row>
    <row r="123" ht="18.75" spans="1:3">
      <c r="A123" s="103" t="s">
        <v>611</v>
      </c>
      <c r="B123" s="104" t="s">
        <v>440</v>
      </c>
      <c r="C123" s="109"/>
    </row>
    <row r="124" ht="18.75" spans="1:3">
      <c r="A124" s="103" t="s">
        <v>612</v>
      </c>
      <c r="B124" s="104" t="s">
        <v>613</v>
      </c>
      <c r="C124" s="109"/>
    </row>
    <row r="125" ht="18.75" spans="1:3">
      <c r="A125" s="103" t="s">
        <v>614</v>
      </c>
      <c r="B125" s="104" t="s">
        <v>615</v>
      </c>
      <c r="C125" s="109"/>
    </row>
    <row r="126" ht="18.75" spans="1:3">
      <c r="A126" s="103" t="s">
        <v>616</v>
      </c>
      <c r="B126" s="106" t="s">
        <v>617</v>
      </c>
      <c r="C126" s="109"/>
    </row>
    <row r="127" ht="18.75" spans="1:3">
      <c r="A127" s="103" t="s">
        <v>618</v>
      </c>
      <c r="B127" s="104" t="s">
        <v>619</v>
      </c>
      <c r="C127" s="109"/>
    </row>
    <row r="128" ht="18.75" spans="1:3">
      <c r="A128" s="103" t="s">
        <v>620</v>
      </c>
      <c r="B128" s="104" t="s">
        <v>621</v>
      </c>
      <c r="C128" s="109"/>
    </row>
    <row r="129" ht="18.75" spans="1:3">
      <c r="A129" s="103" t="s">
        <v>622</v>
      </c>
      <c r="B129" s="104" t="s">
        <v>623</v>
      </c>
      <c r="C129" s="109"/>
    </row>
    <row r="130" ht="18.75" spans="1:3">
      <c r="A130" s="103" t="s">
        <v>624</v>
      </c>
      <c r="B130" s="104" t="s">
        <v>454</v>
      </c>
      <c r="C130" s="109"/>
    </row>
    <row r="131" ht="18.75" spans="1:3">
      <c r="A131" s="103" t="s">
        <v>625</v>
      </c>
      <c r="B131" s="104" t="s">
        <v>626</v>
      </c>
      <c r="C131" s="109"/>
    </row>
    <row r="132" ht="18.75" spans="1:3">
      <c r="A132" s="108">
        <v>20123</v>
      </c>
      <c r="B132" s="97" t="s">
        <v>627</v>
      </c>
      <c r="C132" s="102"/>
    </row>
    <row r="133" ht="18.75" spans="1:3">
      <c r="A133" s="103" t="s">
        <v>628</v>
      </c>
      <c r="B133" s="104" t="s">
        <v>436</v>
      </c>
      <c r="C133" s="110"/>
    </row>
    <row r="134" ht="18.75" spans="1:3">
      <c r="A134" s="103" t="s">
        <v>629</v>
      </c>
      <c r="B134" s="104" t="s">
        <v>438</v>
      </c>
      <c r="C134" s="110"/>
    </row>
    <row r="135" ht="18.75" spans="1:3">
      <c r="A135" s="103" t="s">
        <v>630</v>
      </c>
      <c r="B135" s="106" t="s">
        <v>440</v>
      </c>
      <c r="C135" s="110"/>
    </row>
    <row r="136" ht="18.75" spans="1:3">
      <c r="A136" s="103" t="s">
        <v>631</v>
      </c>
      <c r="B136" s="106" t="s">
        <v>632</v>
      </c>
      <c r="C136" s="110"/>
    </row>
    <row r="137" ht="18.75" spans="1:3">
      <c r="A137" s="103" t="s">
        <v>633</v>
      </c>
      <c r="B137" s="106" t="s">
        <v>454</v>
      </c>
      <c r="C137" s="110"/>
    </row>
    <row r="138" ht="18.75" spans="1:3">
      <c r="A138" s="103" t="s">
        <v>634</v>
      </c>
      <c r="B138" s="107" t="s">
        <v>635</v>
      </c>
      <c r="C138" s="110"/>
    </row>
    <row r="139" ht="18.75" spans="1:3">
      <c r="A139" s="108">
        <v>20125</v>
      </c>
      <c r="B139" s="97" t="s">
        <v>636</v>
      </c>
      <c r="C139" s="102"/>
    </row>
    <row r="140" ht="18.75" spans="1:3">
      <c r="A140" s="103" t="s">
        <v>637</v>
      </c>
      <c r="B140" s="106" t="s">
        <v>436</v>
      </c>
      <c r="C140" s="109"/>
    </row>
    <row r="141" ht="18.75" spans="1:3">
      <c r="A141" s="103" t="s">
        <v>638</v>
      </c>
      <c r="B141" s="106" t="s">
        <v>438</v>
      </c>
      <c r="C141" s="109"/>
    </row>
    <row r="142" ht="18.75" spans="1:3">
      <c r="A142" s="103" t="s">
        <v>639</v>
      </c>
      <c r="B142" s="106" t="s">
        <v>440</v>
      </c>
      <c r="C142" s="109"/>
    </row>
    <row r="143" ht="18.75" spans="1:3">
      <c r="A143" s="103" t="s">
        <v>640</v>
      </c>
      <c r="B143" s="106" t="s">
        <v>641</v>
      </c>
      <c r="C143" s="109"/>
    </row>
    <row r="144" ht="18.75" spans="1:3">
      <c r="A144" s="103" t="s">
        <v>642</v>
      </c>
      <c r="B144" s="107" t="s">
        <v>643</v>
      </c>
      <c r="C144" s="109"/>
    </row>
    <row r="145" ht="18.75" spans="1:3">
      <c r="A145" s="103" t="s">
        <v>644</v>
      </c>
      <c r="B145" s="104" t="s">
        <v>454</v>
      </c>
      <c r="C145" s="109"/>
    </row>
    <row r="146" ht="18.75" spans="1:3">
      <c r="A146" s="103" t="s">
        <v>645</v>
      </c>
      <c r="B146" s="104" t="s">
        <v>646</v>
      </c>
      <c r="C146" s="109"/>
    </row>
    <row r="147" ht="18.75" spans="1:3">
      <c r="A147" s="108">
        <v>20126</v>
      </c>
      <c r="B147" s="97" t="s">
        <v>647</v>
      </c>
      <c r="C147" s="102">
        <v>209</v>
      </c>
    </row>
    <row r="148" ht="18.75" spans="1:3">
      <c r="A148" s="103" t="s">
        <v>648</v>
      </c>
      <c r="B148" s="106" t="s">
        <v>436</v>
      </c>
      <c r="C148" s="105">
        <v>0</v>
      </c>
    </row>
    <row r="149" ht="18.75" spans="1:3">
      <c r="A149" s="103" t="s">
        <v>649</v>
      </c>
      <c r="B149" s="106" t="s">
        <v>438</v>
      </c>
      <c r="C149" s="105">
        <v>0</v>
      </c>
    </row>
    <row r="150" ht="18.75" spans="1:3">
      <c r="A150" s="103" t="s">
        <v>650</v>
      </c>
      <c r="B150" s="104" t="s">
        <v>440</v>
      </c>
      <c r="C150" s="105">
        <v>0</v>
      </c>
    </row>
    <row r="151" ht="18.75" spans="1:3">
      <c r="A151" s="103" t="s">
        <v>651</v>
      </c>
      <c r="B151" s="104" t="s">
        <v>652</v>
      </c>
      <c r="C151" s="105">
        <v>209</v>
      </c>
    </row>
    <row r="152" ht="18.75" spans="1:3">
      <c r="A152" s="103" t="s">
        <v>653</v>
      </c>
      <c r="B152" s="104" t="s">
        <v>654</v>
      </c>
      <c r="C152" s="105">
        <v>0</v>
      </c>
    </row>
    <row r="153" ht="18.75" spans="1:3">
      <c r="A153" s="108">
        <v>20128</v>
      </c>
      <c r="B153" s="97" t="s">
        <v>655</v>
      </c>
      <c r="C153" s="102">
        <v>117</v>
      </c>
    </row>
    <row r="154" ht="18.75" spans="1:3">
      <c r="A154" s="103" t="s">
        <v>656</v>
      </c>
      <c r="B154" s="106" t="s">
        <v>436</v>
      </c>
      <c r="C154" s="105">
        <v>102</v>
      </c>
    </row>
    <row r="155" ht="18.75" spans="1:3">
      <c r="A155" s="103" t="s">
        <v>657</v>
      </c>
      <c r="B155" s="106" t="s">
        <v>438</v>
      </c>
      <c r="C155" s="105">
        <v>5</v>
      </c>
    </row>
    <row r="156" ht="18.75" spans="1:3">
      <c r="A156" s="103" t="s">
        <v>658</v>
      </c>
      <c r="B156" s="107" t="s">
        <v>440</v>
      </c>
      <c r="C156" s="105">
        <v>0</v>
      </c>
    </row>
    <row r="157" ht="18.75" spans="1:3">
      <c r="A157" s="103" t="s">
        <v>659</v>
      </c>
      <c r="B157" s="104" t="s">
        <v>466</v>
      </c>
      <c r="C157" s="105">
        <v>0</v>
      </c>
    </row>
    <row r="158" ht="18.75" spans="1:3">
      <c r="A158" s="103" t="s">
        <v>660</v>
      </c>
      <c r="B158" s="104" t="s">
        <v>454</v>
      </c>
      <c r="C158" s="105">
        <v>0</v>
      </c>
    </row>
    <row r="159" ht="18.75" spans="1:3">
      <c r="A159" s="103" t="s">
        <v>661</v>
      </c>
      <c r="B159" s="104" t="s">
        <v>662</v>
      </c>
      <c r="C159" s="105">
        <v>10</v>
      </c>
    </row>
    <row r="160" ht="18.75" spans="1:3">
      <c r="A160" s="108">
        <v>20129</v>
      </c>
      <c r="B160" s="97" t="s">
        <v>663</v>
      </c>
      <c r="C160" s="102">
        <v>1888</v>
      </c>
    </row>
    <row r="161" ht="18.75" spans="1:3">
      <c r="A161" s="103" t="s">
        <v>664</v>
      </c>
      <c r="B161" s="106" t="s">
        <v>436</v>
      </c>
      <c r="C161" s="105">
        <v>478</v>
      </c>
    </row>
    <row r="162" ht="18.75" spans="1:3">
      <c r="A162" s="103" t="s">
        <v>665</v>
      </c>
      <c r="B162" s="106" t="s">
        <v>438</v>
      </c>
      <c r="C162" s="105">
        <v>167</v>
      </c>
    </row>
    <row r="163" ht="18.75" spans="1:3">
      <c r="A163" s="103" t="s">
        <v>666</v>
      </c>
      <c r="B163" s="104" t="s">
        <v>440</v>
      </c>
      <c r="C163" s="105">
        <v>0</v>
      </c>
    </row>
    <row r="164" ht="18.75" spans="1:3">
      <c r="A164" s="103" t="s">
        <v>667</v>
      </c>
      <c r="B164" s="104" t="s">
        <v>668</v>
      </c>
      <c r="C164" s="105">
        <v>640</v>
      </c>
    </row>
    <row r="165" ht="18.75" spans="1:3">
      <c r="A165" s="103" t="s">
        <v>669</v>
      </c>
      <c r="B165" s="106" t="s">
        <v>454</v>
      </c>
      <c r="C165" s="105">
        <v>71</v>
      </c>
    </row>
    <row r="166" ht="18.75" spans="1:3">
      <c r="A166" s="103" t="s">
        <v>670</v>
      </c>
      <c r="B166" s="106" t="s">
        <v>671</v>
      </c>
      <c r="C166" s="105">
        <v>532</v>
      </c>
    </row>
    <row r="167" ht="18.75" spans="1:3">
      <c r="A167" s="108">
        <v>20131</v>
      </c>
      <c r="B167" s="97" t="s">
        <v>672</v>
      </c>
      <c r="C167" s="102">
        <v>2055</v>
      </c>
    </row>
    <row r="168" ht="18.75" spans="1:3">
      <c r="A168" s="103" t="s">
        <v>673</v>
      </c>
      <c r="B168" s="106" t="s">
        <v>436</v>
      </c>
      <c r="C168" s="105">
        <v>952</v>
      </c>
    </row>
    <row r="169" ht="18.75" spans="1:3">
      <c r="A169" s="103" t="s">
        <v>674</v>
      </c>
      <c r="B169" s="104" t="s">
        <v>438</v>
      </c>
      <c r="C169" s="105">
        <v>381</v>
      </c>
    </row>
    <row r="170" ht="18.75" spans="1:3">
      <c r="A170" s="103" t="s">
        <v>675</v>
      </c>
      <c r="B170" s="104" t="s">
        <v>440</v>
      </c>
      <c r="C170" s="105">
        <v>0</v>
      </c>
    </row>
    <row r="171" ht="18.75" spans="1:3">
      <c r="A171" s="103" t="s">
        <v>676</v>
      </c>
      <c r="B171" s="104" t="s">
        <v>677</v>
      </c>
      <c r="C171" s="105">
        <v>0</v>
      </c>
    </row>
    <row r="172" ht="18.75" spans="1:3">
      <c r="A172" s="103" t="s">
        <v>678</v>
      </c>
      <c r="B172" s="106" t="s">
        <v>454</v>
      </c>
      <c r="C172" s="105">
        <v>0</v>
      </c>
    </row>
    <row r="173" ht="18.75" spans="1:3">
      <c r="A173" s="103" t="s">
        <v>679</v>
      </c>
      <c r="B173" s="106" t="s">
        <v>680</v>
      </c>
      <c r="C173" s="105">
        <v>722</v>
      </c>
    </row>
    <row r="174" ht="18.75" spans="1:3">
      <c r="A174" s="108">
        <v>20132</v>
      </c>
      <c r="B174" s="97" t="s">
        <v>681</v>
      </c>
      <c r="C174" s="102">
        <v>1469</v>
      </c>
    </row>
    <row r="175" ht="18.75" spans="1:3">
      <c r="A175" s="103" t="s">
        <v>682</v>
      </c>
      <c r="B175" s="104" t="s">
        <v>436</v>
      </c>
      <c r="C175" s="105">
        <v>309</v>
      </c>
    </row>
    <row r="176" ht="18.75" spans="1:3">
      <c r="A176" s="103" t="s">
        <v>683</v>
      </c>
      <c r="B176" s="104" t="s">
        <v>438</v>
      </c>
      <c r="C176" s="105">
        <v>75</v>
      </c>
    </row>
    <row r="177" ht="18.75" spans="1:3">
      <c r="A177" s="103" t="s">
        <v>684</v>
      </c>
      <c r="B177" s="104" t="s">
        <v>440</v>
      </c>
      <c r="C177" s="105">
        <v>0</v>
      </c>
    </row>
    <row r="178" ht="18.75" spans="1:3">
      <c r="A178" s="103" t="s">
        <v>685</v>
      </c>
      <c r="B178" s="104" t="s">
        <v>686</v>
      </c>
      <c r="C178" s="105">
        <v>4</v>
      </c>
    </row>
    <row r="179" ht="18.75" spans="1:3">
      <c r="A179" s="103" t="s">
        <v>687</v>
      </c>
      <c r="B179" s="104" t="s">
        <v>454</v>
      </c>
      <c r="C179" s="105">
        <v>0</v>
      </c>
    </row>
    <row r="180" ht="18.75" spans="1:3">
      <c r="A180" s="103" t="s">
        <v>688</v>
      </c>
      <c r="B180" s="106" t="s">
        <v>689</v>
      </c>
      <c r="C180" s="105">
        <v>1081</v>
      </c>
    </row>
    <row r="181" ht="18.75" spans="1:3">
      <c r="A181" s="108">
        <v>20133</v>
      </c>
      <c r="B181" s="97" t="s">
        <v>690</v>
      </c>
      <c r="C181" s="102">
        <v>1724</v>
      </c>
    </row>
    <row r="182" ht="18.75" spans="1:3">
      <c r="A182" s="103" t="s">
        <v>691</v>
      </c>
      <c r="B182" s="107" t="s">
        <v>436</v>
      </c>
      <c r="C182" s="105">
        <v>89</v>
      </c>
    </row>
    <row r="183" ht="18.75" spans="1:3">
      <c r="A183" s="103" t="s">
        <v>692</v>
      </c>
      <c r="B183" s="104" t="s">
        <v>438</v>
      </c>
      <c r="C183" s="105">
        <v>27</v>
      </c>
    </row>
    <row r="184" ht="18.75" spans="1:3">
      <c r="A184" s="103" t="s">
        <v>693</v>
      </c>
      <c r="B184" s="104" t="s">
        <v>440</v>
      </c>
      <c r="C184" s="105">
        <v>0</v>
      </c>
    </row>
    <row r="185" ht="18.75" spans="1:3">
      <c r="A185" s="103" t="s">
        <v>694</v>
      </c>
      <c r="B185" s="104" t="s">
        <v>695</v>
      </c>
      <c r="C185" s="105">
        <v>181</v>
      </c>
    </row>
    <row r="186" ht="18.75" spans="1:3">
      <c r="A186" s="103" t="s">
        <v>696</v>
      </c>
      <c r="B186" s="104" t="s">
        <v>454</v>
      </c>
      <c r="C186" s="105">
        <v>557</v>
      </c>
    </row>
    <row r="187" ht="18.75" spans="1:3">
      <c r="A187" s="103" t="s">
        <v>697</v>
      </c>
      <c r="B187" s="106" t="s">
        <v>698</v>
      </c>
      <c r="C187" s="105">
        <v>870</v>
      </c>
    </row>
    <row r="188" ht="18.75" spans="1:3">
      <c r="A188" s="108">
        <v>20134</v>
      </c>
      <c r="B188" s="97" t="s">
        <v>699</v>
      </c>
      <c r="C188" s="102">
        <v>219</v>
      </c>
    </row>
    <row r="189" ht="18.75" spans="1:3">
      <c r="A189" s="103" t="s">
        <v>700</v>
      </c>
      <c r="B189" s="106" t="s">
        <v>436</v>
      </c>
      <c r="C189" s="105">
        <v>135</v>
      </c>
    </row>
    <row r="190" ht="18.75" spans="1:3">
      <c r="A190" s="103" t="s">
        <v>701</v>
      </c>
      <c r="B190" s="104" t="s">
        <v>438</v>
      </c>
      <c r="C190" s="105">
        <v>25</v>
      </c>
    </row>
    <row r="191" ht="18.75" spans="1:3">
      <c r="A191" s="103" t="s">
        <v>702</v>
      </c>
      <c r="B191" s="104" t="s">
        <v>440</v>
      </c>
      <c r="C191" s="105">
        <v>0</v>
      </c>
    </row>
    <row r="192" ht="18.75" spans="1:3">
      <c r="A192" s="103" t="s">
        <v>703</v>
      </c>
      <c r="B192" s="104" t="s">
        <v>704</v>
      </c>
      <c r="C192" s="105">
        <v>12</v>
      </c>
    </row>
    <row r="193" ht="18.75" spans="1:3">
      <c r="A193" s="103" t="s">
        <v>705</v>
      </c>
      <c r="B193" s="104" t="s">
        <v>706</v>
      </c>
      <c r="C193" s="105">
        <v>0</v>
      </c>
    </row>
    <row r="194" ht="18.75" spans="1:3">
      <c r="A194" s="103" t="s">
        <v>707</v>
      </c>
      <c r="B194" s="104" t="s">
        <v>454</v>
      </c>
      <c r="C194" s="105">
        <v>0</v>
      </c>
    </row>
    <row r="195" ht="18.75" spans="1:3">
      <c r="A195" s="103" t="s">
        <v>708</v>
      </c>
      <c r="B195" s="106" t="s">
        <v>709</v>
      </c>
      <c r="C195" s="105">
        <v>47</v>
      </c>
    </row>
    <row r="196" ht="18.75" spans="1:3">
      <c r="A196" s="108">
        <v>20135</v>
      </c>
      <c r="B196" s="97" t="s">
        <v>710</v>
      </c>
      <c r="C196" s="102"/>
    </row>
    <row r="197" ht="18.75" spans="1:3">
      <c r="A197" s="103" t="s">
        <v>711</v>
      </c>
      <c r="B197" s="106" t="s">
        <v>436</v>
      </c>
      <c r="C197" s="102"/>
    </row>
    <row r="198" ht="18.75" spans="1:3">
      <c r="A198" s="103" t="s">
        <v>712</v>
      </c>
      <c r="B198" s="107" t="s">
        <v>438</v>
      </c>
      <c r="C198" s="102"/>
    </row>
    <row r="199" ht="18.75" spans="1:3">
      <c r="A199" s="103" t="s">
        <v>713</v>
      </c>
      <c r="B199" s="104" t="s">
        <v>440</v>
      </c>
      <c r="C199" s="102"/>
    </row>
    <row r="200" ht="18.75" spans="1:3">
      <c r="A200" s="103" t="s">
        <v>714</v>
      </c>
      <c r="B200" s="104" t="s">
        <v>454</v>
      </c>
      <c r="C200" s="102"/>
    </row>
    <row r="201" ht="18.75" spans="1:3">
      <c r="A201" s="103" t="s">
        <v>715</v>
      </c>
      <c r="B201" s="104" t="s">
        <v>716</v>
      </c>
      <c r="C201" s="102"/>
    </row>
    <row r="202" ht="18.75" spans="1:3">
      <c r="A202" s="108">
        <v>20136</v>
      </c>
      <c r="B202" s="97" t="s">
        <v>717</v>
      </c>
      <c r="C202" s="102">
        <v>588</v>
      </c>
    </row>
    <row r="203" ht="18.75" spans="1:3">
      <c r="A203" s="103" t="s">
        <v>718</v>
      </c>
      <c r="B203" s="106" t="s">
        <v>436</v>
      </c>
      <c r="C203" s="105">
        <v>270</v>
      </c>
    </row>
    <row r="204" ht="18.75" spans="1:3">
      <c r="A204" s="103" t="s">
        <v>719</v>
      </c>
      <c r="B204" s="106" t="s">
        <v>438</v>
      </c>
      <c r="C204" s="105">
        <v>18</v>
      </c>
    </row>
    <row r="205" ht="18.75" spans="1:3">
      <c r="A205" s="103" t="s">
        <v>720</v>
      </c>
      <c r="B205" s="104" t="s">
        <v>440</v>
      </c>
      <c r="C205" s="105">
        <v>0</v>
      </c>
    </row>
    <row r="206" ht="18.75" spans="1:3">
      <c r="A206" s="103" t="s">
        <v>721</v>
      </c>
      <c r="B206" s="104" t="s">
        <v>454</v>
      </c>
      <c r="C206" s="105">
        <v>0</v>
      </c>
    </row>
    <row r="207" ht="18.75" spans="1:3">
      <c r="A207" s="103" t="s">
        <v>722</v>
      </c>
      <c r="B207" s="104" t="s">
        <v>717</v>
      </c>
      <c r="C207" s="105">
        <v>300</v>
      </c>
    </row>
    <row r="208" ht="18.75" spans="1:3">
      <c r="A208" s="108">
        <v>20137</v>
      </c>
      <c r="B208" s="97" t="s">
        <v>723</v>
      </c>
      <c r="C208" s="102"/>
    </row>
    <row r="209" ht="18.75" spans="1:3">
      <c r="A209" s="103" t="s">
        <v>724</v>
      </c>
      <c r="B209" s="104" t="s">
        <v>436</v>
      </c>
      <c r="C209" s="102"/>
    </row>
    <row r="210" ht="18.75" spans="1:3">
      <c r="A210" s="103" t="s">
        <v>725</v>
      </c>
      <c r="B210" s="104" t="s">
        <v>438</v>
      </c>
      <c r="C210" s="102"/>
    </row>
    <row r="211" ht="18.75" spans="1:3">
      <c r="A211" s="103" t="s">
        <v>726</v>
      </c>
      <c r="B211" s="104" t="s">
        <v>440</v>
      </c>
      <c r="C211" s="102"/>
    </row>
    <row r="212" ht="18.75" spans="1:3">
      <c r="A212" s="103" t="s">
        <v>727</v>
      </c>
      <c r="B212" s="104" t="s">
        <v>728</v>
      </c>
      <c r="C212" s="102"/>
    </row>
    <row r="213" ht="18.75" spans="1:3">
      <c r="A213" s="103" t="s">
        <v>729</v>
      </c>
      <c r="B213" s="104" t="s">
        <v>454</v>
      </c>
      <c r="C213" s="102"/>
    </row>
    <row r="214" ht="18.75" spans="1:3">
      <c r="A214" s="103" t="s">
        <v>730</v>
      </c>
      <c r="B214" s="104" t="s">
        <v>731</v>
      </c>
      <c r="C214" s="102"/>
    </row>
    <row r="215" ht="18.75" spans="1:3">
      <c r="A215" s="108">
        <v>20138</v>
      </c>
      <c r="B215" s="97" t="s">
        <v>732</v>
      </c>
      <c r="C215" s="102">
        <v>1519</v>
      </c>
    </row>
    <row r="216" ht="18.75" spans="1:3">
      <c r="A216" s="103" t="s">
        <v>733</v>
      </c>
      <c r="B216" s="104" t="s">
        <v>436</v>
      </c>
      <c r="C216" s="105">
        <v>1302</v>
      </c>
    </row>
    <row r="217" ht="18.75" spans="1:3">
      <c r="A217" s="103" t="s">
        <v>734</v>
      </c>
      <c r="B217" s="104" t="s">
        <v>438</v>
      </c>
      <c r="C217" s="105">
        <v>36</v>
      </c>
    </row>
    <row r="218" ht="18.75" spans="1:3">
      <c r="A218" s="103" t="s">
        <v>735</v>
      </c>
      <c r="B218" s="104" t="s">
        <v>440</v>
      </c>
      <c r="C218" s="105">
        <v>0</v>
      </c>
    </row>
    <row r="219" ht="18.75" spans="1:3">
      <c r="A219" s="103" t="s">
        <v>736</v>
      </c>
      <c r="B219" s="104" t="s">
        <v>737</v>
      </c>
      <c r="C219" s="105">
        <v>0</v>
      </c>
    </row>
    <row r="220" ht="18.75" spans="1:3">
      <c r="A220" s="103" t="s">
        <v>738</v>
      </c>
      <c r="B220" s="104" t="s">
        <v>739</v>
      </c>
      <c r="C220" s="105">
        <v>0</v>
      </c>
    </row>
    <row r="221" ht="18.75" spans="1:3">
      <c r="A221" s="103" t="s">
        <v>740</v>
      </c>
      <c r="B221" s="104" t="s">
        <v>530</v>
      </c>
      <c r="C221" s="105">
        <v>0</v>
      </c>
    </row>
    <row r="222" ht="18.75" spans="1:3">
      <c r="A222" s="103" t="s">
        <v>741</v>
      </c>
      <c r="B222" s="104" t="s">
        <v>742</v>
      </c>
      <c r="C222" s="105">
        <v>0</v>
      </c>
    </row>
    <row r="223" ht="18.75" spans="1:3">
      <c r="A223" s="103" t="s">
        <v>743</v>
      </c>
      <c r="B223" s="104" t="s">
        <v>744</v>
      </c>
      <c r="C223" s="105">
        <v>0</v>
      </c>
    </row>
    <row r="224" ht="18.75" spans="1:3">
      <c r="A224" s="103" t="s">
        <v>745</v>
      </c>
      <c r="B224" s="104" t="s">
        <v>746</v>
      </c>
      <c r="C224" s="105">
        <v>0</v>
      </c>
    </row>
    <row r="225" ht="18.75" spans="1:3">
      <c r="A225" s="103" t="s">
        <v>747</v>
      </c>
      <c r="B225" s="104" t="s">
        <v>748</v>
      </c>
      <c r="C225" s="105">
        <v>0</v>
      </c>
    </row>
    <row r="226" ht="18.75" spans="1:3">
      <c r="A226" s="103" t="s">
        <v>749</v>
      </c>
      <c r="B226" s="104" t="s">
        <v>750</v>
      </c>
      <c r="C226" s="105">
        <v>67</v>
      </c>
    </row>
    <row r="227" ht="18.75" spans="1:3">
      <c r="A227" s="103" t="s">
        <v>751</v>
      </c>
      <c r="B227" s="104" t="s">
        <v>752</v>
      </c>
      <c r="C227" s="105">
        <v>70</v>
      </c>
    </row>
    <row r="228" ht="18.75" spans="1:3">
      <c r="A228" s="103" t="s">
        <v>753</v>
      </c>
      <c r="B228" s="104" t="s">
        <v>454</v>
      </c>
      <c r="C228" s="105">
        <v>0</v>
      </c>
    </row>
    <row r="229" ht="18.75" spans="1:3">
      <c r="A229" s="103" t="s">
        <v>754</v>
      </c>
      <c r="B229" s="104" t="s">
        <v>755</v>
      </c>
      <c r="C229" s="105">
        <v>44</v>
      </c>
    </row>
    <row r="230" ht="18.75" spans="1:3">
      <c r="A230" s="108">
        <v>20139</v>
      </c>
      <c r="B230" s="97" t="s">
        <v>756</v>
      </c>
      <c r="C230" s="102">
        <v>1199</v>
      </c>
    </row>
    <row r="231" ht="18.75" spans="1:3">
      <c r="A231" s="164" t="s">
        <v>757</v>
      </c>
      <c r="B231" s="104" t="s">
        <v>436</v>
      </c>
      <c r="C231" s="105">
        <v>204</v>
      </c>
    </row>
    <row r="232" ht="18.75" spans="1:3">
      <c r="A232" s="164" t="s">
        <v>758</v>
      </c>
      <c r="B232" s="104" t="s">
        <v>438</v>
      </c>
      <c r="C232" s="105">
        <v>75</v>
      </c>
    </row>
    <row r="233" ht="18.75" spans="1:3">
      <c r="A233" s="164" t="s">
        <v>759</v>
      </c>
      <c r="B233" s="104" t="s">
        <v>440</v>
      </c>
      <c r="C233" s="105">
        <v>0</v>
      </c>
    </row>
    <row r="234" ht="18.75" spans="1:3">
      <c r="A234" s="103" t="s">
        <v>760</v>
      </c>
      <c r="B234" s="104" t="s">
        <v>677</v>
      </c>
      <c r="C234" s="105">
        <v>656</v>
      </c>
    </row>
    <row r="235" ht="18.75" spans="1:3">
      <c r="A235" s="164" t="s">
        <v>761</v>
      </c>
      <c r="B235" s="104" t="s">
        <v>454</v>
      </c>
      <c r="C235" s="105">
        <v>0</v>
      </c>
    </row>
    <row r="236" ht="18.75" spans="1:3">
      <c r="A236" s="164" t="s">
        <v>762</v>
      </c>
      <c r="B236" s="104" t="s">
        <v>763</v>
      </c>
      <c r="C236" s="105">
        <v>264</v>
      </c>
    </row>
    <row r="237" ht="18.75" spans="1:3">
      <c r="A237" s="108">
        <v>20140</v>
      </c>
      <c r="B237" s="97" t="s">
        <v>764</v>
      </c>
      <c r="C237" s="102">
        <v>261</v>
      </c>
    </row>
    <row r="238" ht="18.75" spans="1:3">
      <c r="A238" s="164" t="s">
        <v>765</v>
      </c>
      <c r="B238" s="104" t="s">
        <v>436</v>
      </c>
      <c r="C238" s="105">
        <v>140</v>
      </c>
    </row>
    <row r="239" ht="18.75" spans="1:3">
      <c r="A239" s="164" t="s">
        <v>766</v>
      </c>
      <c r="B239" s="104" t="s">
        <v>438</v>
      </c>
      <c r="C239" s="105">
        <v>65</v>
      </c>
    </row>
    <row r="240" ht="18.75" spans="1:3">
      <c r="A240" s="164" t="s">
        <v>767</v>
      </c>
      <c r="B240" s="104" t="s">
        <v>440</v>
      </c>
      <c r="C240" s="105">
        <v>0</v>
      </c>
    </row>
    <row r="241" ht="18.75" spans="1:3">
      <c r="A241" s="164" t="s">
        <v>768</v>
      </c>
      <c r="B241" s="104" t="s">
        <v>769</v>
      </c>
      <c r="C241" s="105">
        <v>6</v>
      </c>
    </row>
    <row r="242" ht="18.75" spans="1:3">
      <c r="A242" s="164" t="s">
        <v>770</v>
      </c>
      <c r="B242" s="104" t="s">
        <v>454</v>
      </c>
      <c r="C242" s="105">
        <v>0</v>
      </c>
    </row>
    <row r="243" ht="18.75" spans="1:3">
      <c r="A243" s="103" t="s">
        <v>771</v>
      </c>
      <c r="B243" s="106" t="s">
        <v>772</v>
      </c>
      <c r="C243" s="105">
        <v>50</v>
      </c>
    </row>
    <row r="244" ht="18.75" spans="1:3">
      <c r="A244" s="111" t="s">
        <v>773</v>
      </c>
      <c r="B244" s="112" t="s">
        <v>774</v>
      </c>
      <c r="C244" s="105"/>
    </row>
    <row r="245" ht="18.75" spans="1:3">
      <c r="A245" s="103" t="s">
        <v>775</v>
      </c>
      <c r="B245" s="106" t="s">
        <v>436</v>
      </c>
      <c r="C245" s="105"/>
    </row>
    <row r="246" ht="18.75" spans="1:3">
      <c r="A246" s="103" t="s">
        <v>776</v>
      </c>
      <c r="B246" s="104" t="s">
        <v>438</v>
      </c>
      <c r="C246" s="105"/>
    </row>
    <row r="247" ht="18.75" spans="1:3">
      <c r="A247" s="103" t="s">
        <v>777</v>
      </c>
      <c r="B247" s="104" t="s">
        <v>440</v>
      </c>
      <c r="C247" s="105"/>
    </row>
    <row r="248" ht="18.75" spans="1:3">
      <c r="A248" s="103" t="s">
        <v>778</v>
      </c>
      <c r="B248" s="104" t="s">
        <v>454</v>
      </c>
      <c r="C248" s="105"/>
    </row>
    <row r="249" ht="18.75" spans="1:3">
      <c r="A249" s="103" t="s">
        <v>779</v>
      </c>
      <c r="B249" s="104" t="s">
        <v>780</v>
      </c>
      <c r="C249" s="105"/>
    </row>
    <row r="250" ht="18.75" spans="1:3">
      <c r="A250" s="108">
        <v>20199</v>
      </c>
      <c r="B250" s="97" t="s">
        <v>781</v>
      </c>
      <c r="C250" s="102">
        <v>10</v>
      </c>
    </row>
    <row r="251" ht="18.75" spans="1:3">
      <c r="A251" s="103" t="s">
        <v>782</v>
      </c>
      <c r="B251" s="104" t="s">
        <v>783</v>
      </c>
      <c r="C251" s="102"/>
    </row>
    <row r="252" ht="18.75" spans="1:3">
      <c r="A252" s="103" t="s">
        <v>784</v>
      </c>
      <c r="B252" s="104" t="s">
        <v>781</v>
      </c>
      <c r="C252" s="102">
        <v>10</v>
      </c>
    </row>
    <row r="253" ht="18.75" spans="1:3">
      <c r="A253" s="113" t="s">
        <v>785</v>
      </c>
      <c r="B253" s="114" t="s">
        <v>786</v>
      </c>
      <c r="C253" s="102"/>
    </row>
    <row r="254" ht="18.75" spans="1:3">
      <c r="A254" s="113" t="s">
        <v>787</v>
      </c>
      <c r="B254" s="114" t="s">
        <v>788</v>
      </c>
      <c r="C254" s="102"/>
    </row>
    <row r="255" ht="18.75" spans="1:3">
      <c r="A255" s="103" t="s">
        <v>789</v>
      </c>
      <c r="B255" s="104" t="s">
        <v>436</v>
      </c>
      <c r="C255" s="102"/>
    </row>
    <row r="256" ht="18.75" spans="1:3">
      <c r="A256" s="103" t="s">
        <v>790</v>
      </c>
      <c r="B256" s="107" t="s">
        <v>438</v>
      </c>
      <c r="C256" s="102"/>
    </row>
    <row r="257" ht="18.75" spans="1:3">
      <c r="A257" s="103" t="s">
        <v>791</v>
      </c>
      <c r="B257" s="107" t="s">
        <v>440</v>
      </c>
      <c r="C257" s="102"/>
    </row>
    <row r="258" ht="18.75" spans="1:3">
      <c r="A258" s="103" t="s">
        <v>792</v>
      </c>
      <c r="B258" s="107" t="s">
        <v>677</v>
      </c>
      <c r="C258" s="102"/>
    </row>
    <row r="259" ht="18.75" spans="1:3">
      <c r="A259" s="103" t="s">
        <v>793</v>
      </c>
      <c r="B259" s="107" t="s">
        <v>454</v>
      </c>
      <c r="C259" s="102"/>
    </row>
    <row r="260" ht="18.75" spans="1:3">
      <c r="A260" s="103" t="s">
        <v>794</v>
      </c>
      <c r="B260" s="107" t="s">
        <v>795</v>
      </c>
      <c r="C260" s="102"/>
    </row>
    <row r="261" ht="18.75" spans="1:3">
      <c r="A261" s="113" t="s">
        <v>796</v>
      </c>
      <c r="B261" s="115" t="s">
        <v>797</v>
      </c>
      <c r="C261" s="102"/>
    </row>
    <row r="262" ht="18.75" spans="1:3">
      <c r="A262" s="103" t="s">
        <v>798</v>
      </c>
      <c r="B262" s="107" t="s">
        <v>799</v>
      </c>
      <c r="C262" s="102"/>
    </row>
    <row r="263" ht="18.75" spans="1:3">
      <c r="A263" s="103" t="s">
        <v>800</v>
      </c>
      <c r="B263" s="107" t="s">
        <v>801</v>
      </c>
      <c r="C263" s="102"/>
    </row>
    <row r="264" ht="18.75" spans="1:3">
      <c r="A264" s="113" t="s">
        <v>802</v>
      </c>
      <c r="B264" s="115" t="s">
        <v>803</v>
      </c>
      <c r="C264" s="102"/>
    </row>
    <row r="265" ht="18.75" spans="1:3">
      <c r="A265" s="103" t="s">
        <v>804</v>
      </c>
      <c r="B265" s="106" t="s">
        <v>805</v>
      </c>
      <c r="C265" s="102"/>
    </row>
    <row r="266" ht="18.75" spans="1:3">
      <c r="A266" s="103" t="s">
        <v>806</v>
      </c>
      <c r="B266" s="104" t="s">
        <v>803</v>
      </c>
      <c r="C266" s="102"/>
    </row>
    <row r="267" ht="18.75" spans="1:3">
      <c r="A267" s="113" t="s">
        <v>807</v>
      </c>
      <c r="B267" s="114" t="s">
        <v>808</v>
      </c>
      <c r="C267" s="102"/>
    </row>
    <row r="268" ht="18.75" spans="1:3">
      <c r="A268" s="103" t="s">
        <v>809</v>
      </c>
      <c r="B268" s="104" t="s">
        <v>810</v>
      </c>
      <c r="C268" s="102"/>
    </row>
    <row r="269" ht="18.75" spans="1:3">
      <c r="A269" s="103" t="s">
        <v>811</v>
      </c>
      <c r="B269" s="104" t="s">
        <v>812</v>
      </c>
      <c r="C269" s="102"/>
    </row>
    <row r="270" ht="18.75" spans="1:3">
      <c r="A270" s="103" t="s">
        <v>813</v>
      </c>
      <c r="B270" s="106" t="s">
        <v>814</v>
      </c>
      <c r="C270" s="102"/>
    </row>
    <row r="271" ht="18.75" spans="1:3">
      <c r="A271" s="103" t="s">
        <v>815</v>
      </c>
      <c r="B271" s="106" t="s">
        <v>816</v>
      </c>
      <c r="C271" s="102"/>
    </row>
    <row r="272" ht="18.75" spans="1:3">
      <c r="A272" s="103" t="s">
        <v>817</v>
      </c>
      <c r="B272" s="106" t="s">
        <v>818</v>
      </c>
      <c r="C272" s="102"/>
    </row>
    <row r="273" ht="18.75" spans="1:3">
      <c r="A273" s="103" t="s">
        <v>819</v>
      </c>
      <c r="B273" s="112" t="s">
        <v>820</v>
      </c>
      <c r="C273" s="102"/>
    </row>
    <row r="274" ht="18.75" spans="1:3">
      <c r="A274" s="103" t="s">
        <v>821</v>
      </c>
      <c r="B274" s="107" t="s">
        <v>822</v>
      </c>
      <c r="C274" s="102"/>
    </row>
    <row r="275" ht="18.75" spans="1:3">
      <c r="A275" s="103" t="s">
        <v>823</v>
      </c>
      <c r="B275" s="104" t="s">
        <v>824</v>
      </c>
      <c r="C275" s="102"/>
    </row>
    <row r="276" ht="18.75" spans="1:3">
      <c r="A276" s="103" t="s">
        <v>825</v>
      </c>
      <c r="B276" s="104" t="s">
        <v>826</v>
      </c>
      <c r="C276" s="102"/>
    </row>
    <row r="277" ht="18.75" spans="1:3">
      <c r="A277" s="103" t="s">
        <v>827</v>
      </c>
      <c r="B277" s="106" t="s">
        <v>828</v>
      </c>
      <c r="C277" s="102"/>
    </row>
    <row r="278" ht="18.75" spans="1:3">
      <c r="A278" s="113" t="s">
        <v>829</v>
      </c>
      <c r="B278" s="112" t="s">
        <v>830</v>
      </c>
      <c r="C278" s="102"/>
    </row>
    <row r="279" ht="18.75" spans="1:3">
      <c r="A279" s="103" t="s">
        <v>831</v>
      </c>
      <c r="B279" s="106" t="s">
        <v>830</v>
      </c>
      <c r="C279" s="102"/>
    </row>
    <row r="280" ht="18.75" spans="1:3">
      <c r="A280" s="113" t="s">
        <v>832</v>
      </c>
      <c r="B280" s="112" t="s">
        <v>833</v>
      </c>
      <c r="C280" s="102"/>
    </row>
    <row r="281" ht="18.75" spans="1:3">
      <c r="A281" s="103" t="s">
        <v>834</v>
      </c>
      <c r="B281" s="106" t="s">
        <v>835</v>
      </c>
      <c r="C281" s="102"/>
    </row>
    <row r="282" ht="18.75" spans="1:3">
      <c r="A282" s="103" t="s">
        <v>836</v>
      </c>
      <c r="B282" s="106" t="s">
        <v>837</v>
      </c>
      <c r="C282" s="102"/>
    </row>
    <row r="283" ht="18.75" spans="1:3">
      <c r="A283" s="103" t="s">
        <v>838</v>
      </c>
      <c r="B283" s="106" t="s">
        <v>839</v>
      </c>
      <c r="C283" s="102"/>
    </row>
    <row r="284" ht="18.75" spans="1:3">
      <c r="A284" s="103" t="s">
        <v>840</v>
      </c>
      <c r="B284" s="106" t="s">
        <v>841</v>
      </c>
      <c r="C284" s="102"/>
    </row>
    <row r="285" ht="18.75" spans="1:3">
      <c r="A285" s="113" t="s">
        <v>842</v>
      </c>
      <c r="B285" s="112" t="s">
        <v>843</v>
      </c>
      <c r="C285" s="102"/>
    </row>
    <row r="286" ht="18.75" spans="1:3">
      <c r="A286" s="103" t="s">
        <v>844</v>
      </c>
      <c r="B286" s="106" t="s">
        <v>436</v>
      </c>
      <c r="C286" s="102"/>
    </row>
    <row r="287" ht="18.75" spans="1:3">
      <c r="A287" s="103" t="s">
        <v>845</v>
      </c>
      <c r="B287" s="106" t="s">
        <v>438</v>
      </c>
      <c r="C287" s="102"/>
    </row>
    <row r="288" ht="18.75" spans="1:3">
      <c r="A288" s="103" t="s">
        <v>846</v>
      </c>
      <c r="B288" s="104" t="s">
        <v>440</v>
      </c>
      <c r="C288" s="102"/>
    </row>
    <row r="289" ht="18.75" spans="1:3">
      <c r="A289" s="103" t="s">
        <v>847</v>
      </c>
      <c r="B289" s="104" t="s">
        <v>454</v>
      </c>
      <c r="C289" s="102"/>
    </row>
    <row r="290" ht="18.75" spans="1:3">
      <c r="A290" s="103" t="s">
        <v>848</v>
      </c>
      <c r="B290" s="106" t="s">
        <v>849</v>
      </c>
      <c r="C290" s="102"/>
    </row>
    <row r="291" ht="18.75" spans="1:3">
      <c r="A291" s="113" t="s">
        <v>850</v>
      </c>
      <c r="B291" s="115" t="s">
        <v>851</v>
      </c>
      <c r="C291" s="102"/>
    </row>
    <row r="292" ht="18.75" spans="1:3">
      <c r="A292" s="103" t="s">
        <v>852</v>
      </c>
      <c r="B292" s="107" t="s">
        <v>851</v>
      </c>
      <c r="C292" s="102"/>
    </row>
    <row r="293" ht="18.75" spans="1:3">
      <c r="A293" s="116" t="s">
        <v>853</v>
      </c>
      <c r="B293" s="116" t="s">
        <v>854</v>
      </c>
      <c r="C293" s="102">
        <v>80</v>
      </c>
    </row>
    <row r="294" ht="18.75" spans="1:3">
      <c r="A294" s="113" t="s">
        <v>855</v>
      </c>
      <c r="B294" s="115" t="s">
        <v>856</v>
      </c>
      <c r="C294" s="102"/>
    </row>
    <row r="295" ht="18.75" spans="1:3">
      <c r="A295" s="103" t="s">
        <v>857</v>
      </c>
      <c r="B295" s="104" t="s">
        <v>858</v>
      </c>
      <c r="C295" s="102"/>
    </row>
    <row r="296" ht="18.75" spans="1:3">
      <c r="A296" s="103" t="s">
        <v>859</v>
      </c>
      <c r="B296" s="104" t="s">
        <v>860</v>
      </c>
      <c r="C296" s="102"/>
    </row>
    <row r="297" ht="18.75" spans="1:3">
      <c r="A297" s="103" t="s">
        <v>861</v>
      </c>
      <c r="B297" s="104" t="s">
        <v>862</v>
      </c>
      <c r="C297" s="102"/>
    </row>
    <row r="298" ht="18.75" spans="1:3">
      <c r="A298" s="111" t="s">
        <v>863</v>
      </c>
      <c r="B298" s="106" t="s">
        <v>864</v>
      </c>
      <c r="C298" s="102"/>
    </row>
    <row r="299" ht="18.75" spans="1:3">
      <c r="A299" s="103" t="s">
        <v>865</v>
      </c>
      <c r="B299" s="106" t="s">
        <v>864</v>
      </c>
      <c r="C299" s="102"/>
    </row>
    <row r="300" ht="18.75" spans="1:3">
      <c r="A300" s="117" t="s">
        <v>866</v>
      </c>
      <c r="B300" s="112" t="s">
        <v>867</v>
      </c>
      <c r="C300" s="102"/>
    </row>
    <row r="301" ht="18.75" spans="1:3">
      <c r="A301" s="103" t="s">
        <v>868</v>
      </c>
      <c r="B301" s="106" t="s">
        <v>867</v>
      </c>
      <c r="C301" s="102"/>
    </row>
    <row r="302" ht="18.75" spans="1:3">
      <c r="A302" s="113" t="s">
        <v>869</v>
      </c>
      <c r="B302" s="112" t="s">
        <v>870</v>
      </c>
      <c r="C302" s="102">
        <v>80</v>
      </c>
    </row>
    <row r="303" ht="18.75" spans="1:3">
      <c r="A303" s="103" t="s">
        <v>871</v>
      </c>
      <c r="B303" s="106" t="s">
        <v>872</v>
      </c>
      <c r="C303" s="102">
        <v>50</v>
      </c>
    </row>
    <row r="304" ht="18.75" spans="1:3">
      <c r="A304" s="103" t="s">
        <v>873</v>
      </c>
      <c r="B304" s="106" t="s">
        <v>874</v>
      </c>
      <c r="C304" s="102"/>
    </row>
    <row r="305" ht="18.75" spans="1:3">
      <c r="A305" s="103" t="s">
        <v>875</v>
      </c>
      <c r="B305" s="104" t="s">
        <v>876</v>
      </c>
      <c r="C305" s="102"/>
    </row>
    <row r="306" ht="18.75" spans="1:3">
      <c r="A306" s="103" t="s">
        <v>877</v>
      </c>
      <c r="B306" s="104" t="s">
        <v>878</v>
      </c>
      <c r="C306" s="102"/>
    </row>
    <row r="307" ht="18.75" spans="1:3">
      <c r="A307" s="103" t="s">
        <v>879</v>
      </c>
      <c r="B307" s="106" t="s">
        <v>880</v>
      </c>
      <c r="C307" s="102"/>
    </row>
    <row r="308" ht="18.75" spans="1:3">
      <c r="A308" s="103" t="s">
        <v>881</v>
      </c>
      <c r="B308" s="106" t="s">
        <v>882</v>
      </c>
      <c r="C308" s="102"/>
    </row>
    <row r="309" ht="18.75" spans="1:3">
      <c r="A309" s="103" t="s">
        <v>883</v>
      </c>
      <c r="B309" s="104" t="s">
        <v>884</v>
      </c>
      <c r="C309" s="102">
        <v>30</v>
      </c>
    </row>
    <row r="310" ht="18.75" spans="1:3">
      <c r="A310" s="113">
        <v>20399</v>
      </c>
      <c r="B310" s="112" t="s">
        <v>884</v>
      </c>
      <c r="C310" s="102"/>
    </row>
    <row r="311" ht="18.75" spans="1:3">
      <c r="A311" s="103">
        <v>2039999</v>
      </c>
      <c r="B311" s="101" t="s">
        <v>885</v>
      </c>
      <c r="C311" s="102"/>
    </row>
    <row r="312" ht="18.75" spans="1:3">
      <c r="A312" s="101">
        <v>204</v>
      </c>
      <c r="B312" s="97" t="s">
        <v>84</v>
      </c>
      <c r="C312" s="102">
        <v>13200</v>
      </c>
    </row>
    <row r="313" ht="18.75" spans="1:3">
      <c r="A313" s="101">
        <v>20401</v>
      </c>
      <c r="B313" s="97" t="s">
        <v>886</v>
      </c>
      <c r="C313" s="102"/>
    </row>
    <row r="314" ht="18.75" spans="1:3">
      <c r="A314" s="103" t="s">
        <v>887</v>
      </c>
      <c r="B314" s="104" t="s">
        <v>886</v>
      </c>
      <c r="C314" s="102"/>
    </row>
    <row r="315" ht="18" customHeight="1" spans="1:3">
      <c r="A315" s="103" t="s">
        <v>888</v>
      </c>
      <c r="B315" s="106" t="s">
        <v>889</v>
      </c>
      <c r="C315" s="102"/>
    </row>
    <row r="316" ht="18.75" spans="1:3">
      <c r="A316" s="108">
        <v>20402</v>
      </c>
      <c r="B316" s="97" t="s">
        <v>890</v>
      </c>
      <c r="C316" s="102">
        <f>C317+C318+C319+C320+C321+C322+C323+C324+C325+C326</f>
        <v>10508</v>
      </c>
    </row>
    <row r="317" ht="18.75" spans="1:3">
      <c r="A317" s="103" t="s">
        <v>891</v>
      </c>
      <c r="B317" s="106" t="s">
        <v>436</v>
      </c>
      <c r="C317" s="105">
        <v>6264</v>
      </c>
    </row>
    <row r="318" ht="18.75" spans="1:3">
      <c r="A318" s="103" t="s">
        <v>892</v>
      </c>
      <c r="B318" s="106" t="s">
        <v>438</v>
      </c>
      <c r="C318" s="105">
        <v>1000</v>
      </c>
    </row>
    <row r="319" ht="18.75" spans="1:3">
      <c r="A319" s="103" t="s">
        <v>893</v>
      </c>
      <c r="B319" s="107" t="s">
        <v>440</v>
      </c>
      <c r="C319" s="105">
        <v>0</v>
      </c>
    </row>
    <row r="320" ht="18.75" spans="1:3">
      <c r="A320" s="103" t="s">
        <v>894</v>
      </c>
      <c r="B320" s="104" t="s">
        <v>530</v>
      </c>
      <c r="C320" s="105">
        <v>1264</v>
      </c>
    </row>
    <row r="321" ht="18.75" spans="1:3">
      <c r="A321" s="103" t="s">
        <v>895</v>
      </c>
      <c r="B321" s="104" t="s">
        <v>896</v>
      </c>
      <c r="C321" s="105">
        <v>118</v>
      </c>
    </row>
    <row r="322" ht="18.75" spans="1:3">
      <c r="A322" s="103" t="s">
        <v>897</v>
      </c>
      <c r="B322" s="106" t="s">
        <v>898</v>
      </c>
      <c r="C322" s="105">
        <v>0</v>
      </c>
    </row>
    <row r="323" ht="18.75" spans="1:3">
      <c r="A323" s="103" t="s">
        <v>899</v>
      </c>
      <c r="B323" s="106" t="s">
        <v>900</v>
      </c>
      <c r="C323" s="105">
        <v>0</v>
      </c>
    </row>
    <row r="324" ht="18.75" spans="1:3">
      <c r="A324" s="103" t="s">
        <v>901</v>
      </c>
      <c r="B324" s="106" t="s">
        <v>902</v>
      </c>
      <c r="C324" s="105">
        <v>0</v>
      </c>
    </row>
    <row r="325" ht="18.75" spans="1:3">
      <c r="A325" s="103" t="s">
        <v>903</v>
      </c>
      <c r="B325" s="106" t="s">
        <v>454</v>
      </c>
      <c r="C325" s="105">
        <v>60</v>
      </c>
    </row>
    <row r="326" ht="18.75" spans="1:3">
      <c r="A326" s="103" t="s">
        <v>904</v>
      </c>
      <c r="B326" s="106" t="s">
        <v>905</v>
      </c>
      <c r="C326" s="105">
        <v>1802</v>
      </c>
    </row>
    <row r="327" ht="18.75" spans="1:3">
      <c r="A327" s="108">
        <v>20403</v>
      </c>
      <c r="B327" s="97" t="s">
        <v>906</v>
      </c>
      <c r="C327" s="102"/>
    </row>
    <row r="328" ht="18.75" spans="1:3">
      <c r="A328" s="103" t="s">
        <v>907</v>
      </c>
      <c r="B328" s="104" t="s">
        <v>436</v>
      </c>
      <c r="C328" s="102"/>
    </row>
    <row r="329" ht="18.75" spans="1:3">
      <c r="A329" s="103" t="s">
        <v>908</v>
      </c>
      <c r="B329" s="104" t="s">
        <v>438</v>
      </c>
      <c r="C329" s="102"/>
    </row>
    <row r="330" ht="18.75" spans="1:3">
      <c r="A330" s="103" t="s">
        <v>909</v>
      </c>
      <c r="B330" s="106" t="s">
        <v>440</v>
      </c>
      <c r="C330" s="102"/>
    </row>
    <row r="331" ht="18.75" spans="1:3">
      <c r="A331" s="103" t="s">
        <v>910</v>
      </c>
      <c r="B331" s="106" t="s">
        <v>911</v>
      </c>
      <c r="C331" s="102"/>
    </row>
    <row r="332" ht="18.75" spans="1:3">
      <c r="A332" s="103" t="s">
        <v>912</v>
      </c>
      <c r="B332" s="106" t="s">
        <v>454</v>
      </c>
      <c r="C332" s="102"/>
    </row>
    <row r="333" ht="18.75" spans="1:3">
      <c r="A333" s="103" t="s">
        <v>913</v>
      </c>
      <c r="B333" s="107" t="s">
        <v>914</v>
      </c>
      <c r="C333" s="102"/>
    </row>
    <row r="334" ht="18.75" spans="1:3">
      <c r="A334" s="108">
        <v>20404</v>
      </c>
      <c r="B334" s="97" t="s">
        <v>915</v>
      </c>
      <c r="C334" s="102">
        <v>492</v>
      </c>
    </row>
    <row r="335" ht="18.75" spans="1:3">
      <c r="A335" s="103" t="s">
        <v>916</v>
      </c>
      <c r="B335" s="104" t="s">
        <v>436</v>
      </c>
      <c r="C335" s="105">
        <v>48</v>
      </c>
    </row>
    <row r="336" ht="18.75" spans="1:3">
      <c r="A336" s="103" t="s">
        <v>917</v>
      </c>
      <c r="B336" s="104" t="s">
        <v>438</v>
      </c>
      <c r="C336" s="105">
        <v>20</v>
      </c>
    </row>
    <row r="337" ht="18.75" spans="1:3">
      <c r="A337" s="103" t="s">
        <v>918</v>
      </c>
      <c r="B337" s="104" t="s">
        <v>440</v>
      </c>
      <c r="C337" s="105">
        <v>0</v>
      </c>
    </row>
    <row r="338" ht="18.75" spans="1:3">
      <c r="A338" s="103" t="s">
        <v>919</v>
      </c>
      <c r="B338" s="106" t="s">
        <v>920</v>
      </c>
      <c r="C338" s="105">
        <v>420</v>
      </c>
    </row>
    <row r="339" ht="18.75" spans="1:3">
      <c r="A339" s="103" t="s">
        <v>921</v>
      </c>
      <c r="B339" s="106" t="s">
        <v>922</v>
      </c>
      <c r="C339" s="105">
        <v>0</v>
      </c>
    </row>
    <row r="340" ht="18.75" spans="1:3">
      <c r="A340" s="103" t="s">
        <v>923</v>
      </c>
      <c r="B340" s="106" t="s">
        <v>454</v>
      </c>
      <c r="C340" s="105">
        <v>0</v>
      </c>
    </row>
    <row r="341" ht="18.75" spans="1:3">
      <c r="A341" s="103" t="s">
        <v>924</v>
      </c>
      <c r="B341" s="104" t="s">
        <v>925</v>
      </c>
      <c r="C341" s="105">
        <v>4</v>
      </c>
    </row>
    <row r="342" ht="18.75" spans="1:3">
      <c r="A342" s="108">
        <v>20405</v>
      </c>
      <c r="B342" s="97" t="s">
        <v>926</v>
      </c>
      <c r="C342" s="102">
        <v>540</v>
      </c>
    </row>
    <row r="343" ht="18.75" spans="1:3">
      <c r="A343" s="103" t="s">
        <v>927</v>
      </c>
      <c r="B343" s="104" t="s">
        <v>436</v>
      </c>
      <c r="C343" s="105">
        <v>135</v>
      </c>
    </row>
    <row r="344" ht="18.75" spans="1:3">
      <c r="A344" s="103" t="s">
        <v>928</v>
      </c>
      <c r="B344" s="104" t="s">
        <v>438</v>
      </c>
      <c r="C344" s="105">
        <v>350</v>
      </c>
    </row>
    <row r="345" ht="18.75" spans="1:3">
      <c r="A345" s="103" t="s">
        <v>929</v>
      </c>
      <c r="B345" s="106" t="s">
        <v>440</v>
      </c>
      <c r="C345" s="105">
        <v>0</v>
      </c>
    </row>
    <row r="346" ht="18.75" spans="1:3">
      <c r="A346" s="103" t="s">
        <v>930</v>
      </c>
      <c r="B346" s="106" t="s">
        <v>931</v>
      </c>
      <c r="C346" s="105">
        <v>0</v>
      </c>
    </row>
    <row r="347" ht="18.75" spans="1:3">
      <c r="A347" s="103" t="s">
        <v>932</v>
      </c>
      <c r="B347" s="106" t="s">
        <v>933</v>
      </c>
      <c r="C347" s="105">
        <v>0</v>
      </c>
    </row>
    <row r="348" ht="18.75" spans="1:3">
      <c r="A348" s="103" t="s">
        <v>934</v>
      </c>
      <c r="B348" s="107" t="s">
        <v>935</v>
      </c>
      <c r="C348" s="105">
        <v>0</v>
      </c>
    </row>
    <row r="349" ht="18.75" spans="1:3">
      <c r="A349" s="103" t="s">
        <v>936</v>
      </c>
      <c r="B349" s="104" t="s">
        <v>454</v>
      </c>
      <c r="C349" s="105">
        <v>0</v>
      </c>
    </row>
    <row r="350" ht="18.75" spans="1:3">
      <c r="A350" s="103" t="s">
        <v>937</v>
      </c>
      <c r="B350" s="104" t="s">
        <v>938</v>
      </c>
      <c r="C350" s="105">
        <v>55</v>
      </c>
    </row>
    <row r="351" ht="18.75" spans="1:3">
      <c r="A351" s="108">
        <v>20406</v>
      </c>
      <c r="B351" s="97" t="s">
        <v>939</v>
      </c>
      <c r="C351" s="102">
        <v>1660</v>
      </c>
    </row>
    <row r="352" ht="18.75" spans="1:3">
      <c r="A352" s="103" t="s">
        <v>940</v>
      </c>
      <c r="B352" s="104" t="s">
        <v>436</v>
      </c>
      <c r="C352" s="105">
        <v>506</v>
      </c>
    </row>
    <row r="353" ht="18.75" spans="1:3">
      <c r="A353" s="103" t="s">
        <v>941</v>
      </c>
      <c r="B353" s="106" t="s">
        <v>438</v>
      </c>
      <c r="C353" s="105">
        <v>85</v>
      </c>
    </row>
    <row r="354" ht="18.75" spans="1:3">
      <c r="A354" s="103" t="s">
        <v>942</v>
      </c>
      <c r="B354" s="106" t="s">
        <v>440</v>
      </c>
      <c r="C354" s="105">
        <v>0</v>
      </c>
    </row>
    <row r="355" ht="18.75" spans="1:3">
      <c r="A355" s="103" t="s">
        <v>943</v>
      </c>
      <c r="B355" s="106" t="s">
        <v>944</v>
      </c>
      <c r="C355" s="105">
        <v>20</v>
      </c>
    </row>
    <row r="356" ht="18.75" spans="1:3">
      <c r="A356" s="103" t="s">
        <v>945</v>
      </c>
      <c r="B356" s="104" t="s">
        <v>946</v>
      </c>
      <c r="C356" s="105">
        <v>98</v>
      </c>
    </row>
    <row r="357" ht="18.75" spans="1:3">
      <c r="A357" s="103" t="s">
        <v>947</v>
      </c>
      <c r="B357" s="104" t="s">
        <v>948</v>
      </c>
      <c r="C357" s="105">
        <v>34</v>
      </c>
    </row>
    <row r="358" ht="18.75" spans="1:3">
      <c r="A358" s="103" t="s">
        <v>949</v>
      </c>
      <c r="B358" s="104" t="s">
        <v>950</v>
      </c>
      <c r="C358" s="105">
        <v>55</v>
      </c>
    </row>
    <row r="359" ht="18.75" spans="1:3">
      <c r="A359" s="103" t="s">
        <v>951</v>
      </c>
      <c r="B359" s="104" t="s">
        <v>952</v>
      </c>
      <c r="C359" s="105">
        <v>0</v>
      </c>
    </row>
    <row r="360" ht="18.75" spans="1:3">
      <c r="A360" s="103" t="s">
        <v>953</v>
      </c>
      <c r="B360" s="106" t="s">
        <v>954</v>
      </c>
      <c r="C360" s="105">
        <v>5</v>
      </c>
    </row>
    <row r="361" ht="18.75" spans="1:3">
      <c r="A361" s="103" t="s">
        <v>955</v>
      </c>
      <c r="B361" s="104" t="s">
        <v>956</v>
      </c>
      <c r="C361" s="105">
        <v>110</v>
      </c>
    </row>
    <row r="362" ht="18.75" spans="1:3">
      <c r="A362" s="103" t="s">
        <v>957</v>
      </c>
      <c r="B362" s="104" t="s">
        <v>530</v>
      </c>
      <c r="C362" s="105">
        <v>0</v>
      </c>
    </row>
    <row r="363" ht="18.75" spans="1:3">
      <c r="A363" s="103" t="s">
        <v>958</v>
      </c>
      <c r="B363" s="104" t="s">
        <v>454</v>
      </c>
      <c r="C363" s="105">
        <v>540</v>
      </c>
    </row>
    <row r="364" ht="18.75" spans="1:3">
      <c r="A364" s="103" t="s">
        <v>959</v>
      </c>
      <c r="B364" s="104" t="s">
        <v>960</v>
      </c>
      <c r="C364" s="105">
        <v>207</v>
      </c>
    </row>
    <row r="365" ht="18.75" spans="1:3">
      <c r="A365" s="108">
        <v>20407</v>
      </c>
      <c r="B365" s="97" t="s">
        <v>961</v>
      </c>
      <c r="C365" s="102"/>
    </row>
    <row r="366" ht="18.75" spans="1:3">
      <c r="A366" s="103" t="s">
        <v>962</v>
      </c>
      <c r="B366" s="107" t="s">
        <v>436</v>
      </c>
      <c r="C366" s="102"/>
    </row>
    <row r="367" ht="18.75" spans="1:3">
      <c r="A367" s="103" t="s">
        <v>963</v>
      </c>
      <c r="B367" s="106" t="s">
        <v>438</v>
      </c>
      <c r="C367" s="102"/>
    </row>
    <row r="368" ht="18.75" spans="1:3">
      <c r="A368" s="103" t="s">
        <v>964</v>
      </c>
      <c r="B368" s="104" t="s">
        <v>440</v>
      </c>
      <c r="C368" s="102"/>
    </row>
    <row r="369" ht="18.75" spans="1:3">
      <c r="A369" s="103" t="s">
        <v>965</v>
      </c>
      <c r="B369" s="104" t="s">
        <v>966</v>
      </c>
      <c r="C369" s="102"/>
    </row>
    <row r="370" ht="18.75" spans="1:3">
      <c r="A370" s="103" t="s">
        <v>967</v>
      </c>
      <c r="B370" s="106" t="s">
        <v>968</v>
      </c>
      <c r="C370" s="102"/>
    </row>
    <row r="371" ht="18.75" spans="1:3">
      <c r="A371" s="103" t="s">
        <v>969</v>
      </c>
      <c r="B371" s="104" t="s">
        <v>970</v>
      </c>
      <c r="C371" s="102"/>
    </row>
    <row r="372" ht="18.75" spans="1:3">
      <c r="A372" s="103" t="s">
        <v>971</v>
      </c>
      <c r="B372" s="104" t="s">
        <v>530</v>
      </c>
      <c r="C372" s="102"/>
    </row>
    <row r="373" ht="18.75" spans="1:3">
      <c r="A373" s="103" t="s">
        <v>972</v>
      </c>
      <c r="B373" s="104" t="s">
        <v>454</v>
      </c>
      <c r="C373" s="102"/>
    </row>
    <row r="374" ht="18.75" spans="1:3">
      <c r="A374" s="103" t="s">
        <v>973</v>
      </c>
      <c r="B374" s="106" t="s">
        <v>974</v>
      </c>
      <c r="C374" s="102"/>
    </row>
    <row r="375" ht="18.75" spans="1:3">
      <c r="A375" s="108">
        <v>20408</v>
      </c>
      <c r="B375" s="97" t="s">
        <v>975</v>
      </c>
      <c r="C375" s="102"/>
    </row>
    <row r="376" ht="18.75" spans="1:3">
      <c r="A376" s="103" t="s">
        <v>976</v>
      </c>
      <c r="B376" s="106" t="s">
        <v>436</v>
      </c>
      <c r="C376" s="102"/>
    </row>
    <row r="377" ht="18.75" spans="1:3">
      <c r="A377" s="103" t="s">
        <v>977</v>
      </c>
      <c r="B377" s="106" t="s">
        <v>438</v>
      </c>
      <c r="C377" s="102"/>
    </row>
    <row r="378" ht="18.75" spans="1:3">
      <c r="A378" s="103" t="s">
        <v>978</v>
      </c>
      <c r="B378" s="104" t="s">
        <v>440</v>
      </c>
      <c r="C378" s="102"/>
    </row>
    <row r="379" ht="18.75" spans="1:3">
      <c r="A379" s="103" t="s">
        <v>979</v>
      </c>
      <c r="B379" s="104" t="s">
        <v>980</v>
      </c>
      <c r="C379" s="102"/>
    </row>
    <row r="380" ht="18.75" spans="1:3">
      <c r="A380" s="103" t="s">
        <v>981</v>
      </c>
      <c r="B380" s="104" t="s">
        <v>982</v>
      </c>
      <c r="C380" s="102"/>
    </row>
    <row r="381" ht="18.75" spans="1:3">
      <c r="A381" s="103" t="s">
        <v>983</v>
      </c>
      <c r="B381" s="104" t="s">
        <v>984</v>
      </c>
      <c r="C381" s="102"/>
    </row>
    <row r="382" ht="18.75" spans="1:3">
      <c r="A382" s="103" t="s">
        <v>985</v>
      </c>
      <c r="B382" s="106" t="s">
        <v>530</v>
      </c>
      <c r="C382" s="102"/>
    </row>
    <row r="383" ht="18.75" spans="1:3">
      <c r="A383" s="103" t="s">
        <v>986</v>
      </c>
      <c r="B383" s="106" t="s">
        <v>454</v>
      </c>
      <c r="C383" s="102"/>
    </row>
    <row r="384" ht="18.75" spans="1:3">
      <c r="A384" s="103" t="s">
        <v>987</v>
      </c>
      <c r="B384" s="107" t="s">
        <v>988</v>
      </c>
      <c r="C384" s="102"/>
    </row>
    <row r="385" ht="18.75" spans="1:3">
      <c r="A385" s="108">
        <v>20409</v>
      </c>
      <c r="B385" s="97" t="s">
        <v>989</v>
      </c>
      <c r="C385" s="102"/>
    </row>
    <row r="386" ht="18.75" spans="1:3">
      <c r="A386" s="103" t="s">
        <v>990</v>
      </c>
      <c r="B386" s="104" t="s">
        <v>436</v>
      </c>
      <c r="C386" s="102"/>
    </row>
    <row r="387" ht="18.75" spans="1:3">
      <c r="A387" s="103" t="s">
        <v>991</v>
      </c>
      <c r="B387" s="104" t="s">
        <v>438</v>
      </c>
      <c r="C387" s="102"/>
    </row>
    <row r="388" ht="18.75" spans="1:3">
      <c r="A388" s="103" t="s">
        <v>992</v>
      </c>
      <c r="B388" s="106" t="s">
        <v>440</v>
      </c>
      <c r="C388" s="102"/>
    </row>
    <row r="389" ht="18.75" spans="1:3">
      <c r="A389" s="103" t="s">
        <v>993</v>
      </c>
      <c r="B389" s="106" t="s">
        <v>994</v>
      </c>
      <c r="C389" s="102"/>
    </row>
    <row r="390" ht="18.75" spans="1:3">
      <c r="A390" s="103" t="s">
        <v>995</v>
      </c>
      <c r="B390" s="106" t="s">
        <v>996</v>
      </c>
      <c r="C390" s="102"/>
    </row>
    <row r="391" ht="18.75" spans="1:3">
      <c r="A391" s="103" t="s">
        <v>997</v>
      </c>
      <c r="B391" s="104" t="s">
        <v>454</v>
      </c>
      <c r="C391" s="102"/>
    </row>
    <row r="392" ht="18.75" spans="1:3">
      <c r="A392" s="103" t="s">
        <v>998</v>
      </c>
      <c r="B392" s="104" t="s">
        <v>999</v>
      </c>
      <c r="C392" s="102"/>
    </row>
    <row r="393" ht="18.75" spans="1:3">
      <c r="A393" s="108">
        <v>20410</v>
      </c>
      <c r="B393" s="97" t="s">
        <v>1000</v>
      </c>
      <c r="C393" s="102"/>
    </row>
    <row r="394" ht="18.75" spans="1:3">
      <c r="A394" s="103" t="s">
        <v>1001</v>
      </c>
      <c r="B394" s="106" t="s">
        <v>436</v>
      </c>
      <c r="C394" s="102"/>
    </row>
    <row r="395" ht="18.75" spans="1:3">
      <c r="A395" s="103" t="s">
        <v>1002</v>
      </c>
      <c r="B395" s="107" t="s">
        <v>438</v>
      </c>
      <c r="C395" s="102"/>
    </row>
    <row r="396" ht="18.75" spans="1:3">
      <c r="A396" s="103" t="s">
        <v>1003</v>
      </c>
      <c r="B396" s="104" t="s">
        <v>530</v>
      </c>
      <c r="C396" s="102"/>
    </row>
    <row r="397" ht="18.75" spans="1:3">
      <c r="A397" s="103" t="s">
        <v>1004</v>
      </c>
      <c r="B397" s="104" t="s">
        <v>1005</v>
      </c>
      <c r="C397" s="102"/>
    </row>
    <row r="398" ht="18.75" spans="1:3">
      <c r="A398" s="103" t="s">
        <v>1006</v>
      </c>
      <c r="B398" s="104" t="s">
        <v>1007</v>
      </c>
      <c r="C398" s="102"/>
    </row>
    <row r="399" ht="18.75" spans="1:3">
      <c r="A399" s="108">
        <v>20499</v>
      </c>
      <c r="B399" s="97" t="s">
        <v>1008</v>
      </c>
      <c r="C399" s="102"/>
    </row>
    <row r="400" ht="18.75" spans="1:3">
      <c r="A400" s="103" t="s">
        <v>1009</v>
      </c>
      <c r="B400" s="106" t="s">
        <v>1010</v>
      </c>
      <c r="C400" s="102"/>
    </row>
    <row r="401" ht="18.75" spans="1:3">
      <c r="A401" s="103" t="s">
        <v>1011</v>
      </c>
      <c r="B401" s="106" t="s">
        <v>1008</v>
      </c>
      <c r="C401" s="102"/>
    </row>
    <row r="402" ht="17.1" customHeight="1" spans="1:3">
      <c r="A402" s="101">
        <v>205</v>
      </c>
      <c r="B402" s="97" t="s">
        <v>85</v>
      </c>
      <c r="C402" s="102">
        <v>30550</v>
      </c>
    </row>
    <row r="403" ht="18.75" spans="1:3">
      <c r="A403" s="101">
        <v>20501</v>
      </c>
      <c r="B403" s="97" t="s">
        <v>1012</v>
      </c>
      <c r="C403" s="102">
        <v>354</v>
      </c>
    </row>
    <row r="404" ht="18.75" spans="1:3">
      <c r="A404" s="103" t="s">
        <v>1013</v>
      </c>
      <c r="B404" s="104" t="s">
        <v>436</v>
      </c>
      <c r="C404" s="105">
        <v>203</v>
      </c>
    </row>
    <row r="405" ht="18.75" spans="1:3">
      <c r="A405" s="103" t="s">
        <v>1014</v>
      </c>
      <c r="B405" s="104" t="s">
        <v>438</v>
      </c>
      <c r="C405" s="105">
        <v>145</v>
      </c>
    </row>
    <row r="406" ht="18.75" spans="1:3">
      <c r="A406" s="103" t="s">
        <v>1015</v>
      </c>
      <c r="B406" s="104" t="s">
        <v>440</v>
      </c>
      <c r="C406" s="105">
        <v>0</v>
      </c>
    </row>
    <row r="407" ht="18.75" spans="1:3">
      <c r="A407" s="103" t="s">
        <v>1016</v>
      </c>
      <c r="B407" s="104" t="s">
        <v>1017</v>
      </c>
      <c r="C407" s="105">
        <v>6</v>
      </c>
    </row>
    <row r="408" ht="18" spans="1:3">
      <c r="A408" s="108">
        <v>20502</v>
      </c>
      <c r="B408" s="97" t="s">
        <v>1018</v>
      </c>
      <c r="C408" s="118">
        <f>C409+C410+C411+C412+C413+C414</f>
        <v>26424</v>
      </c>
    </row>
    <row r="409" ht="18.75" spans="1:3">
      <c r="A409" s="103" t="s">
        <v>1019</v>
      </c>
      <c r="B409" s="106" t="s">
        <v>1020</v>
      </c>
      <c r="C409" s="105">
        <v>3983</v>
      </c>
    </row>
    <row r="410" ht="18.75" spans="1:3">
      <c r="A410" s="103" t="s">
        <v>1021</v>
      </c>
      <c r="B410" s="106" t="s">
        <v>1022</v>
      </c>
      <c r="C410" s="105">
        <v>12499</v>
      </c>
    </row>
    <row r="411" ht="18.75" spans="1:3">
      <c r="A411" s="103" t="s">
        <v>1023</v>
      </c>
      <c r="B411" s="106" t="s">
        <v>1024</v>
      </c>
      <c r="C411" s="105">
        <v>3656</v>
      </c>
    </row>
    <row r="412" ht="18.75" spans="1:3">
      <c r="A412" s="103" t="s">
        <v>1025</v>
      </c>
      <c r="B412" s="107" t="s">
        <v>1026</v>
      </c>
      <c r="C412" s="105">
        <v>3252</v>
      </c>
    </row>
    <row r="413" ht="18.75" spans="1:3">
      <c r="A413" s="103" t="s">
        <v>1027</v>
      </c>
      <c r="B413" s="104" t="s">
        <v>1028</v>
      </c>
      <c r="C413" s="105">
        <v>0</v>
      </c>
    </row>
    <row r="414" ht="18.75" spans="1:3">
      <c r="A414" s="103" t="s">
        <v>1029</v>
      </c>
      <c r="B414" s="104" t="s">
        <v>1030</v>
      </c>
      <c r="C414" s="105">
        <v>3034</v>
      </c>
    </row>
    <row r="415" ht="18.75" spans="1:3">
      <c r="A415" s="108">
        <v>20503</v>
      </c>
      <c r="B415" s="97" t="s">
        <v>1031</v>
      </c>
      <c r="C415" s="102">
        <v>936</v>
      </c>
    </row>
    <row r="416" ht="18.75" spans="1:3">
      <c r="A416" s="103" t="s">
        <v>1032</v>
      </c>
      <c r="B416" s="104" t="s">
        <v>1033</v>
      </c>
      <c r="C416" s="105">
        <v>0</v>
      </c>
    </row>
    <row r="417" ht="18.75" spans="1:3">
      <c r="A417" s="103" t="s">
        <v>1034</v>
      </c>
      <c r="B417" s="107" t="s">
        <v>1035</v>
      </c>
      <c r="C417" s="105">
        <v>934</v>
      </c>
    </row>
    <row r="418" ht="18.75" spans="1:3">
      <c r="A418" s="103" t="s">
        <v>1036</v>
      </c>
      <c r="B418" s="106" t="s">
        <v>1037</v>
      </c>
      <c r="C418" s="105">
        <v>0</v>
      </c>
    </row>
    <row r="419" ht="18.75" spans="1:3">
      <c r="A419" s="103" t="s">
        <v>1038</v>
      </c>
      <c r="B419" s="104" t="s">
        <v>1039</v>
      </c>
      <c r="C419" s="105">
        <v>0</v>
      </c>
    </row>
    <row r="420" ht="18.75" spans="1:3">
      <c r="A420" s="103" t="s">
        <v>1040</v>
      </c>
      <c r="B420" s="104" t="s">
        <v>1041</v>
      </c>
      <c r="C420" s="105">
        <v>2</v>
      </c>
    </row>
    <row r="421" ht="18.75" spans="1:3">
      <c r="A421" s="108">
        <v>20504</v>
      </c>
      <c r="B421" s="97" t="s">
        <v>1042</v>
      </c>
      <c r="C421" s="102"/>
    </row>
    <row r="422" ht="18.75" spans="1:3">
      <c r="A422" s="103" t="s">
        <v>1043</v>
      </c>
      <c r="B422" s="106" t="s">
        <v>1044</v>
      </c>
      <c r="C422" s="102"/>
    </row>
    <row r="423" ht="18.75" spans="1:3">
      <c r="A423" s="103" t="s">
        <v>1045</v>
      </c>
      <c r="B423" s="104" t="s">
        <v>1046</v>
      </c>
      <c r="C423" s="102"/>
    </row>
    <row r="424" ht="18.75" spans="1:3">
      <c r="A424" s="103" t="s">
        <v>1047</v>
      </c>
      <c r="B424" s="107" t="s">
        <v>1048</v>
      </c>
      <c r="C424" s="102"/>
    </row>
    <row r="425" ht="18.75" spans="1:3">
      <c r="A425" s="103" t="s">
        <v>1049</v>
      </c>
      <c r="B425" s="104" t="s">
        <v>1050</v>
      </c>
      <c r="C425" s="102"/>
    </row>
    <row r="426" ht="18.75" spans="1:3">
      <c r="A426" s="103" t="s">
        <v>1051</v>
      </c>
      <c r="B426" s="104" t="s">
        <v>1052</v>
      </c>
      <c r="C426" s="102"/>
    </row>
    <row r="427" ht="18.75" spans="1:3">
      <c r="A427" s="108">
        <v>20505</v>
      </c>
      <c r="B427" s="97" t="s">
        <v>1053</v>
      </c>
      <c r="C427" s="102"/>
    </row>
    <row r="428" ht="18.75" spans="1:3">
      <c r="A428" s="103" t="s">
        <v>1054</v>
      </c>
      <c r="B428" s="106" t="s">
        <v>1055</v>
      </c>
      <c r="C428" s="102"/>
    </row>
    <row r="429" ht="18.75" spans="1:3">
      <c r="A429" s="103" t="s">
        <v>1056</v>
      </c>
      <c r="B429" s="106" t="s">
        <v>1057</v>
      </c>
      <c r="C429" s="102"/>
    </row>
    <row r="430" ht="18.75" spans="1:3">
      <c r="A430" s="103" t="s">
        <v>1058</v>
      </c>
      <c r="B430" s="106" t="s">
        <v>1059</v>
      </c>
      <c r="C430" s="102"/>
    </row>
    <row r="431" ht="18.75" spans="1:3">
      <c r="A431" s="108">
        <v>20506</v>
      </c>
      <c r="B431" s="97" t="s">
        <v>1060</v>
      </c>
      <c r="C431" s="102"/>
    </row>
    <row r="432" ht="18.75" spans="1:3">
      <c r="A432" s="103" t="s">
        <v>1061</v>
      </c>
      <c r="B432" s="104" t="s">
        <v>1062</v>
      </c>
      <c r="C432" s="102"/>
    </row>
    <row r="433" ht="18.75" spans="1:3">
      <c r="A433" s="103" t="s">
        <v>1063</v>
      </c>
      <c r="B433" s="104" t="s">
        <v>1064</v>
      </c>
      <c r="C433" s="102"/>
    </row>
    <row r="434" ht="18.75" spans="1:3">
      <c r="A434" s="103" t="s">
        <v>1065</v>
      </c>
      <c r="B434" s="104" t="s">
        <v>1066</v>
      </c>
      <c r="C434" s="102"/>
    </row>
    <row r="435" ht="18.75" spans="1:3">
      <c r="A435" s="108">
        <v>20507</v>
      </c>
      <c r="B435" s="97" t="s">
        <v>1067</v>
      </c>
      <c r="C435" s="102"/>
    </row>
    <row r="436" ht="18.75" spans="1:3">
      <c r="A436" s="103" t="s">
        <v>1068</v>
      </c>
      <c r="B436" s="106" t="s">
        <v>1069</v>
      </c>
      <c r="C436" s="102"/>
    </row>
    <row r="437" ht="18.75" spans="1:3">
      <c r="A437" s="103" t="s">
        <v>1070</v>
      </c>
      <c r="B437" s="106" t="s">
        <v>1071</v>
      </c>
      <c r="C437" s="102"/>
    </row>
    <row r="438" ht="18.75" spans="1:3">
      <c r="A438" s="103" t="s">
        <v>1072</v>
      </c>
      <c r="B438" s="107" t="s">
        <v>1073</v>
      </c>
      <c r="C438" s="102"/>
    </row>
    <row r="439" ht="18.75" spans="1:3">
      <c r="A439" s="108">
        <v>20508</v>
      </c>
      <c r="B439" s="97" t="s">
        <v>1074</v>
      </c>
      <c r="C439" s="102"/>
    </row>
    <row r="440" ht="18.75" spans="1:3">
      <c r="A440" s="103" t="s">
        <v>1075</v>
      </c>
      <c r="B440" s="104" t="s">
        <v>1076</v>
      </c>
      <c r="C440" s="102"/>
    </row>
    <row r="441" ht="18.75" spans="1:3">
      <c r="A441" s="103" t="s">
        <v>1077</v>
      </c>
      <c r="B441" s="104" t="s">
        <v>1078</v>
      </c>
      <c r="C441" s="102"/>
    </row>
    <row r="442" ht="18.75" spans="1:3">
      <c r="A442" s="103" t="s">
        <v>1079</v>
      </c>
      <c r="B442" s="106" t="s">
        <v>1080</v>
      </c>
      <c r="C442" s="102"/>
    </row>
    <row r="443" ht="18.75" spans="1:3">
      <c r="A443" s="103" t="s">
        <v>1081</v>
      </c>
      <c r="B443" s="106" t="s">
        <v>1082</v>
      </c>
      <c r="C443" s="102"/>
    </row>
    <row r="444" ht="18.75" spans="1:3">
      <c r="A444" s="103" t="s">
        <v>1083</v>
      </c>
      <c r="B444" s="106" t="s">
        <v>1084</v>
      </c>
      <c r="C444" s="102"/>
    </row>
    <row r="445" ht="18.75" spans="1:3">
      <c r="A445" s="108">
        <v>20509</v>
      </c>
      <c r="B445" s="97" t="s">
        <v>1085</v>
      </c>
      <c r="C445" s="102">
        <v>121</v>
      </c>
    </row>
    <row r="446" ht="18.75" spans="1:3">
      <c r="A446" s="103" t="s">
        <v>1086</v>
      </c>
      <c r="B446" s="104" t="s">
        <v>1087</v>
      </c>
      <c r="C446" s="105">
        <v>0</v>
      </c>
    </row>
    <row r="447" ht="18.75" spans="1:3">
      <c r="A447" s="103" t="s">
        <v>1088</v>
      </c>
      <c r="B447" s="106" t="s">
        <v>1089</v>
      </c>
      <c r="C447" s="105">
        <v>0</v>
      </c>
    </row>
    <row r="448" ht="18.75" spans="1:3">
      <c r="A448" s="103" t="s">
        <v>1090</v>
      </c>
      <c r="B448" s="106" t="s">
        <v>1091</v>
      </c>
      <c r="C448" s="105">
        <v>0</v>
      </c>
    </row>
    <row r="449" ht="18.75" spans="1:3">
      <c r="A449" s="103" t="s">
        <v>1092</v>
      </c>
      <c r="B449" s="106" t="s">
        <v>1093</v>
      </c>
      <c r="C449" s="105">
        <v>0</v>
      </c>
    </row>
    <row r="450" ht="18.75" spans="1:3">
      <c r="A450" s="103" t="s">
        <v>1094</v>
      </c>
      <c r="B450" s="106" t="s">
        <v>1095</v>
      </c>
      <c r="C450" s="105">
        <v>49</v>
      </c>
    </row>
    <row r="451" ht="18.75" spans="1:3">
      <c r="A451" s="103" t="s">
        <v>1096</v>
      </c>
      <c r="B451" s="104" t="s">
        <v>1097</v>
      </c>
      <c r="C451" s="105">
        <v>72</v>
      </c>
    </row>
    <row r="452" ht="18.75" spans="1:3">
      <c r="A452" s="108">
        <v>20599</v>
      </c>
      <c r="B452" s="97" t="s">
        <v>1098</v>
      </c>
      <c r="C452" s="102">
        <v>2715</v>
      </c>
    </row>
    <row r="453" ht="18" customHeight="1" spans="1:3">
      <c r="A453" s="103" t="s">
        <v>1099</v>
      </c>
      <c r="B453" s="106" t="s">
        <v>1098</v>
      </c>
      <c r="C453" s="102">
        <v>2715</v>
      </c>
    </row>
    <row r="454" ht="18.75" spans="1:3">
      <c r="A454" s="101">
        <v>206</v>
      </c>
      <c r="B454" s="97" t="s">
        <v>86</v>
      </c>
      <c r="C454" s="102">
        <v>130</v>
      </c>
    </row>
    <row r="455" ht="18.75" spans="1:3">
      <c r="A455" s="101">
        <v>20601</v>
      </c>
      <c r="B455" s="97" t="s">
        <v>1100</v>
      </c>
      <c r="C455" s="102"/>
    </row>
    <row r="456" ht="18.75" spans="1:3">
      <c r="A456" s="103" t="s">
        <v>1101</v>
      </c>
      <c r="B456" s="106" t="s">
        <v>436</v>
      </c>
      <c r="C456" s="102"/>
    </row>
    <row r="457" ht="18.75" spans="1:3">
      <c r="A457" s="103" t="s">
        <v>1102</v>
      </c>
      <c r="B457" s="106" t="s">
        <v>438</v>
      </c>
      <c r="C457" s="102"/>
    </row>
    <row r="458" ht="18.75" spans="1:3">
      <c r="A458" s="103" t="s">
        <v>1103</v>
      </c>
      <c r="B458" s="104" t="s">
        <v>440</v>
      </c>
      <c r="C458" s="102"/>
    </row>
    <row r="459" ht="18.75" spans="1:3">
      <c r="A459" s="103" t="s">
        <v>1104</v>
      </c>
      <c r="B459" s="104" t="s">
        <v>1105</v>
      </c>
      <c r="C459" s="102"/>
    </row>
    <row r="460" ht="18.75" spans="1:3">
      <c r="A460" s="108">
        <v>20602</v>
      </c>
      <c r="B460" s="97" t="s">
        <v>1106</v>
      </c>
      <c r="C460" s="102">
        <v>42</v>
      </c>
    </row>
    <row r="461" ht="18.75" spans="1:3">
      <c r="A461" s="103" t="s">
        <v>1107</v>
      </c>
      <c r="B461" s="104" t="s">
        <v>1108</v>
      </c>
      <c r="C461" s="102"/>
    </row>
    <row r="462" ht="18.75" spans="1:3">
      <c r="A462" s="103" t="s">
        <v>1109</v>
      </c>
      <c r="B462" s="106" t="s">
        <v>1110</v>
      </c>
      <c r="C462" s="102"/>
    </row>
    <row r="463" ht="18.75" spans="1:3">
      <c r="A463" s="103" t="s">
        <v>1111</v>
      </c>
      <c r="B463" s="106" t="s">
        <v>1112</v>
      </c>
      <c r="C463" s="102"/>
    </row>
    <row r="464" ht="18.75" spans="1:3">
      <c r="A464" s="103" t="s">
        <v>1113</v>
      </c>
      <c r="B464" s="107" t="s">
        <v>1114</v>
      </c>
      <c r="C464" s="102"/>
    </row>
    <row r="465" ht="18.75" spans="1:3">
      <c r="A465" s="103" t="s">
        <v>1115</v>
      </c>
      <c r="B465" s="106" t="s">
        <v>1116</v>
      </c>
      <c r="C465" s="102"/>
    </row>
    <row r="466" ht="18.75" spans="1:3">
      <c r="A466" s="103" t="s">
        <v>1117</v>
      </c>
      <c r="B466" s="106" t="s">
        <v>1118</v>
      </c>
      <c r="C466" s="102"/>
    </row>
    <row r="467" ht="18.75" spans="1:3">
      <c r="A467" s="103" t="s">
        <v>1119</v>
      </c>
      <c r="B467" s="106" t="s">
        <v>1120</v>
      </c>
      <c r="C467" s="102">
        <v>42</v>
      </c>
    </row>
    <row r="468" ht="18.75" spans="1:3">
      <c r="A468" s="103" t="s">
        <v>1121</v>
      </c>
      <c r="B468" s="104" t="s">
        <v>1122</v>
      </c>
      <c r="C468" s="102"/>
    </row>
    <row r="469" ht="18.75" spans="1:3">
      <c r="A469" s="108">
        <v>20603</v>
      </c>
      <c r="B469" s="97" t="s">
        <v>1123</v>
      </c>
      <c r="C469" s="102"/>
    </row>
    <row r="470" ht="18.75" spans="1:3">
      <c r="A470" s="103" t="s">
        <v>1124</v>
      </c>
      <c r="B470" s="106" t="s">
        <v>1108</v>
      </c>
      <c r="C470" s="102"/>
    </row>
    <row r="471" ht="18.75" spans="1:3">
      <c r="A471" s="103" t="s">
        <v>1125</v>
      </c>
      <c r="B471" s="106" t="s">
        <v>1126</v>
      </c>
      <c r="C471" s="102"/>
    </row>
    <row r="472" ht="18.75" spans="1:3">
      <c r="A472" s="103" t="s">
        <v>1127</v>
      </c>
      <c r="B472" s="106" t="s">
        <v>1128</v>
      </c>
      <c r="C472" s="102"/>
    </row>
    <row r="473" ht="18.75" spans="1:3">
      <c r="A473" s="103" t="s">
        <v>1129</v>
      </c>
      <c r="B473" s="107" t="s">
        <v>1130</v>
      </c>
      <c r="C473" s="102"/>
    </row>
    <row r="474" ht="18.75" spans="1:3">
      <c r="A474" s="103" t="s">
        <v>1131</v>
      </c>
      <c r="B474" s="107" t="s">
        <v>1132</v>
      </c>
      <c r="C474" s="102"/>
    </row>
    <row r="475" ht="18.75" spans="1:3">
      <c r="A475" s="108">
        <v>20604</v>
      </c>
      <c r="B475" s="97" t="s">
        <v>1133</v>
      </c>
      <c r="C475" s="102">
        <v>49</v>
      </c>
    </row>
    <row r="476" ht="18.75" spans="1:3">
      <c r="A476" s="103" t="s">
        <v>1134</v>
      </c>
      <c r="B476" s="107" t="s">
        <v>1108</v>
      </c>
      <c r="C476" s="105">
        <v>0</v>
      </c>
    </row>
    <row r="477" ht="18.75" spans="1:3">
      <c r="A477" s="103" t="s">
        <v>1135</v>
      </c>
      <c r="B477" s="107" t="s">
        <v>1136</v>
      </c>
      <c r="C477" s="105">
        <v>0</v>
      </c>
    </row>
    <row r="478" ht="18.75" spans="1:3">
      <c r="A478" s="103" t="s">
        <v>1137</v>
      </c>
      <c r="B478" s="107" t="s">
        <v>1138</v>
      </c>
      <c r="C478" s="105">
        <v>0</v>
      </c>
    </row>
    <row r="479" ht="18.75" spans="1:3">
      <c r="A479" s="103" t="s">
        <v>1139</v>
      </c>
      <c r="B479" s="107" t="s">
        <v>1140</v>
      </c>
      <c r="C479" s="105">
        <v>49</v>
      </c>
    </row>
    <row r="480" ht="18.75" spans="1:3">
      <c r="A480" s="108">
        <v>20605</v>
      </c>
      <c r="B480" s="97" t="s">
        <v>1141</v>
      </c>
      <c r="C480" s="102">
        <v>20</v>
      </c>
    </row>
    <row r="481" ht="18.75" spans="1:3">
      <c r="A481" s="103" t="s">
        <v>1142</v>
      </c>
      <c r="B481" s="107" t="s">
        <v>1108</v>
      </c>
      <c r="C481" s="102"/>
    </row>
    <row r="482" ht="18.75" spans="1:3">
      <c r="A482" s="103" t="s">
        <v>1143</v>
      </c>
      <c r="B482" s="107" t="s">
        <v>1144</v>
      </c>
      <c r="C482" s="102"/>
    </row>
    <row r="483" ht="18.75" spans="1:3">
      <c r="A483" s="103" t="s">
        <v>1145</v>
      </c>
      <c r="B483" s="107" t="s">
        <v>1146</v>
      </c>
      <c r="C483" s="102"/>
    </row>
    <row r="484" ht="18.75" spans="1:3">
      <c r="A484" s="103" t="s">
        <v>1147</v>
      </c>
      <c r="B484" s="107" t="s">
        <v>1148</v>
      </c>
      <c r="C484" s="102">
        <v>20</v>
      </c>
    </row>
    <row r="485" ht="18.75" spans="1:3">
      <c r="A485" s="108">
        <v>20606</v>
      </c>
      <c r="B485" s="97" t="s">
        <v>1149</v>
      </c>
      <c r="C485" s="102"/>
    </row>
    <row r="486" ht="18.75" spans="1:3">
      <c r="A486" s="103" t="s">
        <v>1150</v>
      </c>
      <c r="B486" s="107" t="s">
        <v>1151</v>
      </c>
      <c r="C486" s="102"/>
    </row>
    <row r="487" ht="18.75" spans="1:3">
      <c r="A487" s="103" t="s">
        <v>1152</v>
      </c>
      <c r="B487" s="107" t="s">
        <v>1153</v>
      </c>
      <c r="C487" s="102"/>
    </row>
    <row r="488" ht="18.75" spans="1:3">
      <c r="A488" s="103" t="s">
        <v>1154</v>
      </c>
      <c r="B488" s="107" t="s">
        <v>1155</v>
      </c>
      <c r="C488" s="102"/>
    </row>
    <row r="489" ht="18.75" spans="1:3">
      <c r="A489" s="103" t="s">
        <v>1156</v>
      </c>
      <c r="B489" s="107" t="s">
        <v>1157</v>
      </c>
      <c r="C489" s="102"/>
    </row>
    <row r="490" ht="18.75" spans="1:3">
      <c r="A490" s="108">
        <v>20607</v>
      </c>
      <c r="B490" s="97" t="s">
        <v>1158</v>
      </c>
      <c r="C490" s="102">
        <v>19</v>
      </c>
    </row>
    <row r="491" ht="18.75" spans="1:3">
      <c r="A491" s="103" t="s">
        <v>1159</v>
      </c>
      <c r="B491" s="107" t="s">
        <v>1108</v>
      </c>
      <c r="C491" s="105">
        <v>0</v>
      </c>
    </row>
    <row r="492" ht="18.75" spans="1:3">
      <c r="A492" s="103" t="s">
        <v>1160</v>
      </c>
      <c r="B492" s="107" t="s">
        <v>1161</v>
      </c>
      <c r="C492" s="105">
        <v>15</v>
      </c>
    </row>
    <row r="493" ht="18.75" spans="1:3">
      <c r="A493" s="103" t="s">
        <v>1162</v>
      </c>
      <c r="B493" s="107" t="s">
        <v>1163</v>
      </c>
      <c r="C493" s="105">
        <v>0</v>
      </c>
    </row>
    <row r="494" ht="18.75" spans="1:3">
      <c r="A494" s="103" t="s">
        <v>1164</v>
      </c>
      <c r="B494" s="107" t="s">
        <v>1165</v>
      </c>
      <c r="C494" s="105">
        <v>0</v>
      </c>
    </row>
    <row r="495" ht="18.75" spans="1:3">
      <c r="A495" s="103" t="s">
        <v>1166</v>
      </c>
      <c r="B495" s="107" t="s">
        <v>1167</v>
      </c>
      <c r="C495" s="105">
        <v>0</v>
      </c>
    </row>
    <row r="496" ht="18.75" spans="1:3">
      <c r="A496" s="103" t="s">
        <v>1168</v>
      </c>
      <c r="B496" s="107" t="s">
        <v>1169</v>
      </c>
      <c r="C496" s="105">
        <v>4</v>
      </c>
    </row>
    <row r="497" ht="18.75" spans="1:3">
      <c r="A497" s="108">
        <v>20608</v>
      </c>
      <c r="B497" s="97" t="s">
        <v>1170</v>
      </c>
      <c r="C497" s="102"/>
    </row>
    <row r="498" ht="18.75" spans="1:3">
      <c r="A498" s="103" t="s">
        <v>1171</v>
      </c>
      <c r="B498" s="107" t="s">
        <v>1172</v>
      </c>
      <c r="C498" s="102"/>
    </row>
    <row r="499" ht="18.75" spans="1:3">
      <c r="A499" s="103" t="s">
        <v>1173</v>
      </c>
      <c r="B499" s="107" t="s">
        <v>1174</v>
      </c>
      <c r="C499" s="102"/>
    </row>
    <row r="500" ht="18.75" spans="1:3">
      <c r="A500" s="103" t="s">
        <v>1175</v>
      </c>
      <c r="B500" s="107" t="s">
        <v>1176</v>
      </c>
      <c r="C500" s="102"/>
    </row>
    <row r="501" ht="18.75" spans="1:3">
      <c r="A501" s="108">
        <v>20609</v>
      </c>
      <c r="B501" s="97" t="s">
        <v>1177</v>
      </c>
      <c r="C501" s="102"/>
    </row>
    <row r="502" ht="18.75" spans="1:3">
      <c r="A502" s="103" t="s">
        <v>1178</v>
      </c>
      <c r="B502" s="107" t="s">
        <v>1179</v>
      </c>
      <c r="C502" s="102"/>
    </row>
    <row r="503" ht="18.75" spans="1:3">
      <c r="A503" s="103" t="s">
        <v>1180</v>
      </c>
      <c r="B503" s="107" t="s">
        <v>1181</v>
      </c>
      <c r="C503" s="102"/>
    </row>
    <row r="504" ht="18.75" spans="1:3">
      <c r="A504" s="103" t="s">
        <v>1182</v>
      </c>
      <c r="B504" s="107" t="s">
        <v>1183</v>
      </c>
      <c r="C504" s="102"/>
    </row>
    <row r="505" ht="18.75" spans="1:3">
      <c r="A505" s="108">
        <v>20699</v>
      </c>
      <c r="B505" s="97" t="s">
        <v>1184</v>
      </c>
      <c r="C505" s="102"/>
    </row>
    <row r="506" ht="18.75" spans="1:3">
      <c r="A506" s="103" t="s">
        <v>1185</v>
      </c>
      <c r="B506" s="107" t="s">
        <v>1186</v>
      </c>
      <c r="C506" s="102"/>
    </row>
    <row r="507" ht="18.75" spans="1:3">
      <c r="A507" s="103" t="s">
        <v>1187</v>
      </c>
      <c r="B507" s="107" t="s">
        <v>1188</v>
      </c>
      <c r="C507" s="102"/>
    </row>
    <row r="508" ht="18.75" spans="1:3">
      <c r="A508" s="103" t="s">
        <v>1189</v>
      </c>
      <c r="B508" s="107" t="s">
        <v>1190</v>
      </c>
      <c r="C508" s="102"/>
    </row>
    <row r="509" ht="18.75" spans="1:3">
      <c r="A509" s="103" t="s">
        <v>1191</v>
      </c>
      <c r="B509" s="107" t="s">
        <v>1184</v>
      </c>
      <c r="C509" s="102"/>
    </row>
    <row r="510" ht="18.75" spans="1:3">
      <c r="A510" s="101">
        <v>207</v>
      </c>
      <c r="B510" s="97" t="s">
        <v>87</v>
      </c>
      <c r="C510" s="102">
        <v>7690</v>
      </c>
    </row>
    <row r="511" ht="18.75" spans="1:3">
      <c r="A511" s="101">
        <v>20701</v>
      </c>
      <c r="B511" s="97" t="s">
        <v>1192</v>
      </c>
      <c r="C511" s="102">
        <f>C512+C513+C514+C515+C516+C517+C518+C519+C520+C521+C523+C524+C525+C522+C526</f>
        <v>4888</v>
      </c>
    </row>
    <row r="512" ht="18.75" spans="1:3">
      <c r="A512" s="103" t="s">
        <v>1193</v>
      </c>
      <c r="B512" s="107" t="s">
        <v>436</v>
      </c>
      <c r="C512" s="105">
        <v>147</v>
      </c>
    </row>
    <row r="513" ht="18.75" spans="1:3">
      <c r="A513" s="103" t="s">
        <v>1194</v>
      </c>
      <c r="B513" s="107" t="s">
        <v>438</v>
      </c>
      <c r="C513" s="105">
        <v>258</v>
      </c>
    </row>
    <row r="514" ht="18.75" spans="1:3">
      <c r="A514" s="103" t="s">
        <v>1195</v>
      </c>
      <c r="B514" s="107" t="s">
        <v>440</v>
      </c>
      <c r="C514" s="105">
        <v>0</v>
      </c>
    </row>
    <row r="515" ht="18.75" spans="1:3">
      <c r="A515" s="103" t="s">
        <v>1196</v>
      </c>
      <c r="B515" s="107" t="s">
        <v>1197</v>
      </c>
      <c r="C515" s="105">
        <v>269</v>
      </c>
    </row>
    <row r="516" ht="18.75" spans="1:3">
      <c r="A516" s="103" t="s">
        <v>1198</v>
      </c>
      <c r="B516" s="107" t="s">
        <v>1199</v>
      </c>
      <c r="C516" s="105">
        <v>154</v>
      </c>
    </row>
    <row r="517" ht="18.75" spans="1:3">
      <c r="A517" s="103" t="s">
        <v>1200</v>
      </c>
      <c r="B517" s="107" t="s">
        <v>1201</v>
      </c>
      <c r="C517" s="105">
        <v>350</v>
      </c>
    </row>
    <row r="518" ht="18.75" spans="1:3">
      <c r="A518" s="103" t="s">
        <v>1202</v>
      </c>
      <c r="B518" s="107" t="s">
        <v>1203</v>
      </c>
      <c r="C518" s="105">
        <v>0</v>
      </c>
    </row>
    <row r="519" ht="18.75" spans="1:3">
      <c r="A519" s="103" t="s">
        <v>1204</v>
      </c>
      <c r="B519" s="107" t="s">
        <v>1205</v>
      </c>
      <c r="C519" s="105">
        <v>275</v>
      </c>
    </row>
    <row r="520" ht="18.75" spans="1:3">
      <c r="A520" s="103" t="s">
        <v>1206</v>
      </c>
      <c r="B520" s="107" t="s">
        <v>1207</v>
      </c>
      <c r="C520" s="105">
        <v>402</v>
      </c>
    </row>
    <row r="521" ht="18.75" spans="1:3">
      <c r="A521" s="103" t="s">
        <v>1208</v>
      </c>
      <c r="B521" s="107" t="s">
        <v>1209</v>
      </c>
      <c r="C521" s="105">
        <v>0</v>
      </c>
    </row>
    <row r="522" ht="18.75" spans="1:3">
      <c r="A522" s="103" t="s">
        <v>1210</v>
      </c>
      <c r="B522" s="107" t="s">
        <v>1211</v>
      </c>
      <c r="C522" s="105">
        <v>74</v>
      </c>
    </row>
    <row r="523" ht="18.75" spans="1:3">
      <c r="A523" s="103" t="s">
        <v>1212</v>
      </c>
      <c r="B523" s="107" t="s">
        <v>1213</v>
      </c>
      <c r="C523" s="105">
        <v>0</v>
      </c>
    </row>
    <row r="524" ht="18.75" spans="1:3">
      <c r="A524" s="103" t="s">
        <v>1214</v>
      </c>
      <c r="B524" s="107" t="s">
        <v>1215</v>
      </c>
      <c r="C524" s="105">
        <v>31</v>
      </c>
    </row>
    <row r="525" ht="18.75" spans="1:3">
      <c r="A525" s="103" t="s">
        <v>1216</v>
      </c>
      <c r="B525" s="107" t="s">
        <v>1217</v>
      </c>
      <c r="C525" s="105">
        <v>130</v>
      </c>
    </row>
    <row r="526" ht="18.75" spans="1:3">
      <c r="A526" s="103" t="s">
        <v>1218</v>
      </c>
      <c r="B526" s="107" t="s">
        <v>1219</v>
      </c>
      <c r="C526" s="105">
        <v>2798</v>
      </c>
    </row>
    <row r="527" ht="18.75" spans="1:3">
      <c r="A527" s="108">
        <v>20702</v>
      </c>
      <c r="B527" s="97" t="s">
        <v>1220</v>
      </c>
      <c r="C527" s="102">
        <v>228</v>
      </c>
    </row>
    <row r="528" ht="18.75" spans="1:3">
      <c r="A528" s="103" t="s">
        <v>1221</v>
      </c>
      <c r="B528" s="107" t="s">
        <v>436</v>
      </c>
      <c r="C528" s="102"/>
    </row>
    <row r="529" ht="18.75" spans="1:3">
      <c r="A529" s="103" t="s">
        <v>1222</v>
      </c>
      <c r="B529" s="107" t="s">
        <v>438</v>
      </c>
      <c r="C529" s="102"/>
    </row>
    <row r="530" ht="18.75" spans="1:3">
      <c r="A530" s="103" t="s">
        <v>1223</v>
      </c>
      <c r="B530" s="107" t="s">
        <v>440</v>
      </c>
      <c r="C530" s="102"/>
    </row>
    <row r="531" ht="18.75" spans="1:3">
      <c r="A531" s="103" t="s">
        <v>1224</v>
      </c>
      <c r="B531" s="107" t="s">
        <v>1225</v>
      </c>
      <c r="C531" s="102">
        <v>228</v>
      </c>
    </row>
    <row r="532" ht="18.75" spans="1:3">
      <c r="A532" s="103" t="s">
        <v>1226</v>
      </c>
      <c r="B532" s="107" t="s">
        <v>1227</v>
      </c>
      <c r="C532" s="102"/>
    </row>
    <row r="533" ht="18.75" spans="1:3">
      <c r="A533" s="103" t="s">
        <v>1228</v>
      </c>
      <c r="B533" s="107" t="s">
        <v>1229</v>
      </c>
      <c r="C533" s="102"/>
    </row>
    <row r="534" ht="18.75" spans="1:3">
      <c r="A534" s="103" t="s">
        <v>1230</v>
      </c>
      <c r="B534" s="107" t="s">
        <v>1231</v>
      </c>
      <c r="C534" s="102"/>
    </row>
    <row r="535" ht="18.75" spans="1:3">
      <c r="A535" s="108">
        <v>20703</v>
      </c>
      <c r="B535" s="97" t="s">
        <v>1232</v>
      </c>
      <c r="C535" s="102">
        <f>C536+C537+C538+C539+C540+C541+C542+C543+C544+C545</f>
        <v>1452</v>
      </c>
    </row>
    <row r="536" ht="18.75" spans="1:3">
      <c r="A536" s="103" t="s">
        <v>1233</v>
      </c>
      <c r="B536" s="107" t="s">
        <v>436</v>
      </c>
      <c r="C536" s="105">
        <v>0</v>
      </c>
    </row>
    <row r="537" ht="18.75" spans="1:3">
      <c r="A537" s="103" t="s">
        <v>1234</v>
      </c>
      <c r="B537" s="107" t="s">
        <v>438</v>
      </c>
      <c r="C537" s="105">
        <v>0</v>
      </c>
    </row>
    <row r="538" ht="18.75" spans="1:3">
      <c r="A538" s="103" t="s">
        <v>1235</v>
      </c>
      <c r="B538" s="107" t="s">
        <v>440</v>
      </c>
      <c r="C538" s="105">
        <v>0</v>
      </c>
    </row>
    <row r="539" ht="18.75" spans="1:3">
      <c r="A539" s="103" t="s">
        <v>1236</v>
      </c>
      <c r="B539" s="107" t="s">
        <v>1237</v>
      </c>
      <c r="C539" s="105">
        <v>0</v>
      </c>
    </row>
    <row r="540" ht="18.75" spans="1:3">
      <c r="A540" s="103" t="s">
        <v>1238</v>
      </c>
      <c r="B540" s="107" t="s">
        <v>1239</v>
      </c>
      <c r="C540" s="105">
        <v>64</v>
      </c>
    </row>
    <row r="541" ht="18.75" spans="1:3">
      <c r="A541" s="103" t="s">
        <v>1240</v>
      </c>
      <c r="B541" s="107" t="s">
        <v>1241</v>
      </c>
      <c r="C541" s="105">
        <v>45</v>
      </c>
    </row>
    <row r="542" ht="18.75" spans="1:3">
      <c r="A542" s="103" t="s">
        <v>1242</v>
      </c>
      <c r="B542" s="107" t="s">
        <v>1243</v>
      </c>
      <c r="C542" s="105">
        <v>984</v>
      </c>
    </row>
    <row r="543" ht="18.75" spans="1:3">
      <c r="A543" s="103" t="s">
        <v>1244</v>
      </c>
      <c r="B543" s="107" t="s">
        <v>1245</v>
      </c>
      <c r="C543" s="105">
        <v>328</v>
      </c>
    </row>
    <row r="544" ht="18.75" spans="1:3">
      <c r="A544" s="103" t="s">
        <v>1246</v>
      </c>
      <c r="B544" s="107" t="s">
        <v>1247</v>
      </c>
      <c r="C544" s="105">
        <v>0</v>
      </c>
    </row>
    <row r="545" ht="18.75" spans="1:3">
      <c r="A545" s="103" t="s">
        <v>1248</v>
      </c>
      <c r="B545" s="107" t="s">
        <v>1249</v>
      </c>
      <c r="C545" s="105">
        <v>31</v>
      </c>
    </row>
    <row r="546" ht="18.75" spans="1:3">
      <c r="A546" s="108">
        <v>20706</v>
      </c>
      <c r="B546" s="97" t="s">
        <v>1250</v>
      </c>
      <c r="C546" s="102">
        <v>40</v>
      </c>
    </row>
    <row r="547" ht="18.75" spans="1:3">
      <c r="A547" s="103" t="s">
        <v>1251</v>
      </c>
      <c r="B547" s="107" t="s">
        <v>436</v>
      </c>
      <c r="C547" s="105">
        <v>0</v>
      </c>
    </row>
    <row r="548" ht="18.75" spans="1:3">
      <c r="A548" s="103" t="s">
        <v>1252</v>
      </c>
      <c r="B548" s="107" t="s">
        <v>438</v>
      </c>
      <c r="C548" s="105">
        <v>0</v>
      </c>
    </row>
    <row r="549" ht="18.75" spans="1:3">
      <c r="A549" s="103" t="s">
        <v>1253</v>
      </c>
      <c r="B549" s="107" t="s">
        <v>440</v>
      </c>
      <c r="C549" s="105">
        <v>0</v>
      </c>
    </row>
    <row r="550" ht="18.75" spans="1:3">
      <c r="A550" s="103" t="s">
        <v>1254</v>
      </c>
      <c r="B550" s="107" t="s">
        <v>1255</v>
      </c>
      <c r="C550" s="105">
        <v>0</v>
      </c>
    </row>
    <row r="551" ht="18.75" spans="1:3">
      <c r="A551" s="103" t="s">
        <v>1256</v>
      </c>
      <c r="B551" s="107" t="s">
        <v>1257</v>
      </c>
      <c r="C551" s="105">
        <v>0</v>
      </c>
    </row>
    <row r="552" ht="18.75" spans="1:3">
      <c r="A552" s="103" t="s">
        <v>1258</v>
      </c>
      <c r="B552" s="107" t="s">
        <v>1259</v>
      </c>
      <c r="C552" s="105">
        <v>0</v>
      </c>
    </row>
    <row r="553" ht="18.75" spans="1:3">
      <c r="A553" s="103" t="s">
        <v>1260</v>
      </c>
      <c r="B553" s="107" t="s">
        <v>1261</v>
      </c>
      <c r="C553" s="105">
        <v>40</v>
      </c>
    </row>
    <row r="554" ht="18.75" spans="1:3">
      <c r="A554" s="103" t="s">
        <v>1262</v>
      </c>
      <c r="B554" s="107" t="s">
        <v>1263</v>
      </c>
      <c r="C554" s="105">
        <v>0</v>
      </c>
    </row>
    <row r="555" ht="18.75" spans="1:3">
      <c r="A555" s="108">
        <v>20708</v>
      </c>
      <c r="B555" s="97" t="s">
        <v>1264</v>
      </c>
      <c r="C555" s="102">
        <v>189</v>
      </c>
    </row>
    <row r="556" ht="18.75" spans="1:3">
      <c r="A556" s="103" t="s">
        <v>1265</v>
      </c>
      <c r="B556" s="107" t="s">
        <v>436</v>
      </c>
      <c r="C556" s="105">
        <v>0</v>
      </c>
    </row>
    <row r="557" ht="18.75" spans="1:3">
      <c r="A557" s="103" t="s">
        <v>1266</v>
      </c>
      <c r="B557" s="107" t="s">
        <v>438</v>
      </c>
      <c r="C557" s="105">
        <v>0</v>
      </c>
    </row>
    <row r="558" ht="18.75" spans="1:3">
      <c r="A558" s="103" t="s">
        <v>1267</v>
      </c>
      <c r="B558" s="107" t="s">
        <v>440</v>
      </c>
      <c r="C558" s="105">
        <v>0</v>
      </c>
    </row>
    <row r="559" ht="18.75" spans="1:3">
      <c r="A559" s="103" t="s">
        <v>1268</v>
      </c>
      <c r="B559" s="107" t="s">
        <v>1269</v>
      </c>
      <c r="C559" s="105">
        <v>0</v>
      </c>
    </row>
    <row r="560" ht="18.75" spans="1:3">
      <c r="A560" s="103" t="s">
        <v>1270</v>
      </c>
      <c r="B560" s="107" t="s">
        <v>1271</v>
      </c>
      <c r="C560" s="105">
        <v>0</v>
      </c>
    </row>
    <row r="561" ht="18.75" spans="1:3">
      <c r="A561" s="103" t="s">
        <v>1272</v>
      </c>
      <c r="B561" s="107" t="s">
        <v>1273</v>
      </c>
      <c r="C561" s="105">
        <v>154</v>
      </c>
    </row>
    <row r="562" ht="18.75" spans="1:3">
      <c r="A562" s="103" t="s">
        <v>1274</v>
      </c>
      <c r="B562" s="107" t="s">
        <v>1275</v>
      </c>
      <c r="C562" s="105">
        <v>35</v>
      </c>
    </row>
    <row r="563" ht="18.75" spans="1:3">
      <c r="A563" s="108">
        <v>20799</v>
      </c>
      <c r="B563" s="97" t="s">
        <v>1276</v>
      </c>
      <c r="C563" s="102">
        <v>893</v>
      </c>
    </row>
    <row r="564" ht="18.75" spans="1:3">
      <c r="A564" s="103" t="s">
        <v>1277</v>
      </c>
      <c r="B564" s="107" t="s">
        <v>1278</v>
      </c>
      <c r="C564" s="102">
        <v>150</v>
      </c>
    </row>
    <row r="565" ht="18.75" spans="1:3">
      <c r="A565" s="103" t="s">
        <v>1279</v>
      </c>
      <c r="B565" s="107" t="s">
        <v>1276</v>
      </c>
      <c r="C565" s="102">
        <v>743</v>
      </c>
    </row>
    <row r="566" ht="18.75" spans="1:3">
      <c r="A566" s="108">
        <v>208</v>
      </c>
      <c r="B566" s="97" t="s">
        <v>88</v>
      </c>
      <c r="C566" s="102">
        <v>72523</v>
      </c>
    </row>
    <row r="567" ht="18.75" spans="1:3">
      <c r="A567" s="108">
        <v>20801</v>
      </c>
      <c r="B567" s="97" t="s">
        <v>1280</v>
      </c>
      <c r="C567" s="102">
        <v>10945</v>
      </c>
    </row>
    <row r="568" ht="18.75" spans="1:3">
      <c r="A568" s="103" t="s">
        <v>1281</v>
      </c>
      <c r="B568" s="107" t="s">
        <v>436</v>
      </c>
      <c r="C568" s="105">
        <v>443</v>
      </c>
    </row>
    <row r="569" ht="18.75" spans="1:3">
      <c r="A569" s="103" t="s">
        <v>1282</v>
      </c>
      <c r="B569" s="107" t="s">
        <v>438</v>
      </c>
      <c r="C569" s="105">
        <v>322</v>
      </c>
    </row>
    <row r="570" ht="18.75" spans="1:3">
      <c r="A570" s="103" t="s">
        <v>1283</v>
      </c>
      <c r="B570" s="107" t="s">
        <v>440</v>
      </c>
      <c r="C570" s="105">
        <v>0</v>
      </c>
    </row>
    <row r="571" ht="18.75" spans="1:3">
      <c r="A571" s="103" t="s">
        <v>1284</v>
      </c>
      <c r="B571" s="107" t="s">
        <v>1285</v>
      </c>
      <c r="C571" s="105">
        <v>0</v>
      </c>
    </row>
    <row r="572" ht="18.75" spans="1:3">
      <c r="A572" s="103" t="s">
        <v>1286</v>
      </c>
      <c r="B572" s="107" t="s">
        <v>1287</v>
      </c>
      <c r="C572" s="105">
        <v>0</v>
      </c>
    </row>
    <row r="573" ht="18.75" spans="1:3">
      <c r="A573" s="103" t="s">
        <v>1288</v>
      </c>
      <c r="B573" s="107" t="s">
        <v>1289</v>
      </c>
      <c r="C573" s="105">
        <v>429</v>
      </c>
    </row>
    <row r="574" ht="18.75" spans="1:3">
      <c r="A574" s="103" t="s">
        <v>1290</v>
      </c>
      <c r="B574" s="107" t="s">
        <v>1291</v>
      </c>
      <c r="C574" s="105">
        <v>0</v>
      </c>
    </row>
    <row r="575" ht="18.75" spans="1:3">
      <c r="A575" s="103" t="s">
        <v>1292</v>
      </c>
      <c r="B575" s="107" t="s">
        <v>530</v>
      </c>
      <c r="C575" s="105">
        <v>0</v>
      </c>
    </row>
    <row r="576" ht="18.75" spans="1:3">
      <c r="A576" s="103" t="s">
        <v>1293</v>
      </c>
      <c r="B576" s="107" t="s">
        <v>1294</v>
      </c>
      <c r="C576" s="105">
        <v>8842</v>
      </c>
    </row>
    <row r="577" ht="18.75" spans="1:3">
      <c r="A577" s="103" t="s">
        <v>1295</v>
      </c>
      <c r="B577" s="107" t="s">
        <v>1296</v>
      </c>
      <c r="C577" s="105">
        <v>0</v>
      </c>
    </row>
    <row r="578" ht="18.75" spans="1:3">
      <c r="A578" s="103" t="s">
        <v>1297</v>
      </c>
      <c r="B578" s="107" t="s">
        <v>1298</v>
      </c>
      <c r="C578" s="105">
        <v>0</v>
      </c>
    </row>
    <row r="579" ht="18.75" spans="1:3">
      <c r="A579" s="103" t="s">
        <v>1299</v>
      </c>
      <c r="B579" s="107" t="s">
        <v>1300</v>
      </c>
      <c r="C579" s="105">
        <v>155</v>
      </c>
    </row>
    <row r="580" ht="18.75" spans="1:3">
      <c r="A580" s="103" t="s">
        <v>1301</v>
      </c>
      <c r="B580" s="107" t="s">
        <v>1302</v>
      </c>
      <c r="C580" s="105">
        <v>0</v>
      </c>
    </row>
    <row r="581" ht="18.75" spans="1:3">
      <c r="A581" s="103" t="s">
        <v>1303</v>
      </c>
      <c r="B581" s="107" t="s">
        <v>1304</v>
      </c>
      <c r="C581" s="105">
        <v>0</v>
      </c>
    </row>
    <row r="582" ht="18.75" spans="1:3">
      <c r="A582" s="103" t="s">
        <v>1305</v>
      </c>
      <c r="B582" s="107" t="s">
        <v>1306</v>
      </c>
      <c r="C582" s="105">
        <v>0</v>
      </c>
    </row>
    <row r="583" ht="18.75" spans="1:3">
      <c r="A583" s="103" t="s">
        <v>1307</v>
      </c>
      <c r="B583" s="107" t="s">
        <v>1308</v>
      </c>
      <c r="C583" s="105">
        <v>0</v>
      </c>
    </row>
    <row r="584" ht="18.75" spans="1:3">
      <c r="A584" s="103" t="s">
        <v>1309</v>
      </c>
      <c r="B584" s="107" t="s">
        <v>454</v>
      </c>
      <c r="C584" s="105">
        <v>6</v>
      </c>
    </row>
    <row r="585" ht="18.75" spans="1:3">
      <c r="A585" s="103" t="s">
        <v>1310</v>
      </c>
      <c r="B585" s="107" t="s">
        <v>1311</v>
      </c>
      <c r="C585" s="105">
        <v>748</v>
      </c>
    </row>
    <row r="586" ht="18.75" spans="1:3">
      <c r="A586" s="108">
        <v>20802</v>
      </c>
      <c r="B586" s="97" t="s">
        <v>1312</v>
      </c>
      <c r="C586" s="102">
        <v>1967</v>
      </c>
    </row>
    <row r="587" ht="18.75" spans="1:3">
      <c r="A587" s="103" t="s">
        <v>1313</v>
      </c>
      <c r="B587" s="107" t="s">
        <v>436</v>
      </c>
      <c r="C587" s="105">
        <v>256</v>
      </c>
    </row>
    <row r="588" ht="18.75" spans="1:3">
      <c r="A588" s="103" t="s">
        <v>1314</v>
      </c>
      <c r="B588" s="107" t="s">
        <v>438</v>
      </c>
      <c r="C588" s="105">
        <v>48</v>
      </c>
    </row>
    <row r="589" ht="18.75" spans="1:3">
      <c r="A589" s="103" t="s">
        <v>1315</v>
      </c>
      <c r="B589" s="107" t="s">
        <v>440</v>
      </c>
      <c r="C589" s="105">
        <v>0</v>
      </c>
    </row>
    <row r="590" ht="18.75" spans="1:3">
      <c r="A590" s="103" t="s">
        <v>1316</v>
      </c>
      <c r="B590" s="107" t="s">
        <v>1317</v>
      </c>
      <c r="C590" s="105">
        <v>0</v>
      </c>
    </row>
    <row r="591" ht="18.75" spans="1:3">
      <c r="A591" s="103" t="s">
        <v>1318</v>
      </c>
      <c r="B591" s="107" t="s">
        <v>1319</v>
      </c>
      <c r="C591" s="105">
        <v>0</v>
      </c>
    </row>
    <row r="592" ht="18.75" spans="1:3">
      <c r="A592" s="103" t="s">
        <v>1320</v>
      </c>
      <c r="B592" s="107" t="s">
        <v>1321</v>
      </c>
      <c r="C592" s="105">
        <v>1379</v>
      </c>
    </row>
    <row r="593" ht="18.75" spans="1:3">
      <c r="A593" s="103" t="s">
        <v>1322</v>
      </c>
      <c r="B593" s="107" t="s">
        <v>1323</v>
      </c>
      <c r="C593" s="105">
        <v>284</v>
      </c>
    </row>
    <row r="594" ht="18.75" spans="1:3">
      <c r="A594" s="108">
        <v>20805</v>
      </c>
      <c r="B594" s="97" t="s">
        <v>1324</v>
      </c>
      <c r="C594" s="102">
        <v>20143</v>
      </c>
    </row>
    <row r="595" ht="18.75" spans="1:3">
      <c r="A595" s="103" t="s">
        <v>1325</v>
      </c>
      <c r="B595" s="107" t="s">
        <v>1326</v>
      </c>
      <c r="C595" s="105">
        <v>65</v>
      </c>
    </row>
    <row r="596" ht="18.75" spans="1:3">
      <c r="A596" s="103" t="s">
        <v>1327</v>
      </c>
      <c r="B596" s="107" t="s">
        <v>1328</v>
      </c>
      <c r="C596" s="105">
        <v>0</v>
      </c>
    </row>
    <row r="597" ht="18.75" spans="1:3">
      <c r="A597" s="103" t="s">
        <v>1329</v>
      </c>
      <c r="B597" s="107" t="s">
        <v>1330</v>
      </c>
      <c r="C597" s="105">
        <v>470</v>
      </c>
    </row>
    <row r="598" ht="18.75" spans="1:3">
      <c r="A598" s="103" t="s">
        <v>1331</v>
      </c>
      <c r="B598" s="107" t="s">
        <v>1332</v>
      </c>
      <c r="C598" s="105">
        <v>8446</v>
      </c>
    </row>
    <row r="599" ht="18.75" spans="1:3">
      <c r="A599" s="103" t="s">
        <v>1333</v>
      </c>
      <c r="B599" s="107" t="s">
        <v>1334</v>
      </c>
      <c r="C599" s="105">
        <v>4072</v>
      </c>
    </row>
    <row r="600" ht="18.75" spans="1:3">
      <c r="A600" s="103" t="s">
        <v>1335</v>
      </c>
      <c r="B600" s="107" t="s">
        <v>1336</v>
      </c>
      <c r="C600" s="105">
        <v>7089</v>
      </c>
    </row>
    <row r="601" ht="18.75" spans="1:3">
      <c r="A601" s="103" t="s">
        <v>1337</v>
      </c>
      <c r="B601" s="107" t="s">
        <v>1338</v>
      </c>
      <c r="C601" s="105">
        <v>1</v>
      </c>
    </row>
    <row r="602" ht="18.75" spans="1:3">
      <c r="A602" s="103" t="s">
        <v>1339</v>
      </c>
      <c r="B602" s="107" t="s">
        <v>1340</v>
      </c>
      <c r="C602" s="105">
        <v>0</v>
      </c>
    </row>
    <row r="603" ht="18.75" spans="1:3">
      <c r="A603" s="108">
        <v>20806</v>
      </c>
      <c r="B603" s="97" t="s">
        <v>1341</v>
      </c>
      <c r="C603" s="102"/>
    </row>
    <row r="604" ht="18.75" spans="1:3">
      <c r="A604" s="103" t="s">
        <v>1342</v>
      </c>
      <c r="B604" s="107" t="s">
        <v>1343</v>
      </c>
      <c r="C604" s="102"/>
    </row>
    <row r="605" ht="18.75" spans="1:3">
      <c r="A605" s="103" t="s">
        <v>1344</v>
      </c>
      <c r="B605" s="107" t="s">
        <v>1345</v>
      </c>
      <c r="C605" s="102"/>
    </row>
    <row r="606" ht="18.75" spans="1:3">
      <c r="A606" s="103" t="s">
        <v>1346</v>
      </c>
      <c r="B606" s="107" t="s">
        <v>1347</v>
      </c>
      <c r="C606" s="102"/>
    </row>
    <row r="607" ht="18.75" spans="1:3">
      <c r="A607" s="108">
        <v>20807</v>
      </c>
      <c r="B607" s="97" t="s">
        <v>1348</v>
      </c>
      <c r="C607" s="102">
        <v>2306</v>
      </c>
    </row>
    <row r="608" ht="18.75" spans="1:3">
      <c r="A608" s="103" t="s">
        <v>1349</v>
      </c>
      <c r="B608" s="107" t="s">
        <v>1350</v>
      </c>
      <c r="C608" s="105">
        <v>0</v>
      </c>
    </row>
    <row r="609" ht="18.75" spans="1:3">
      <c r="A609" s="103" t="s">
        <v>1351</v>
      </c>
      <c r="B609" s="107" t="s">
        <v>1352</v>
      </c>
      <c r="C609" s="105">
        <v>0</v>
      </c>
    </row>
    <row r="610" ht="18.75" spans="1:3">
      <c r="A610" s="103" t="s">
        <v>1353</v>
      </c>
      <c r="B610" s="107" t="s">
        <v>1354</v>
      </c>
      <c r="C610" s="105">
        <v>313</v>
      </c>
    </row>
    <row r="611" ht="18.75" spans="1:3">
      <c r="A611" s="103" t="s">
        <v>1355</v>
      </c>
      <c r="B611" s="107" t="s">
        <v>1356</v>
      </c>
      <c r="C611" s="105">
        <v>300</v>
      </c>
    </row>
    <row r="612" ht="18.75" spans="1:3">
      <c r="A612" s="103" t="s">
        <v>1357</v>
      </c>
      <c r="B612" s="107" t="s">
        <v>1358</v>
      </c>
      <c r="C612" s="105">
        <v>0</v>
      </c>
    </row>
    <row r="613" ht="18.75" spans="1:3">
      <c r="A613" s="103" t="s">
        <v>1359</v>
      </c>
      <c r="B613" s="107" t="s">
        <v>1360</v>
      </c>
      <c r="C613" s="105">
        <v>125</v>
      </c>
    </row>
    <row r="614" ht="18.75" spans="1:3">
      <c r="A614" s="103" t="s">
        <v>1361</v>
      </c>
      <c r="B614" s="107" t="s">
        <v>1362</v>
      </c>
      <c r="C614" s="105">
        <v>0</v>
      </c>
    </row>
    <row r="615" ht="18.75" spans="1:3">
      <c r="A615" s="103" t="s">
        <v>1363</v>
      </c>
      <c r="B615" s="107" t="s">
        <v>1364</v>
      </c>
      <c r="C615" s="105">
        <v>0</v>
      </c>
    </row>
    <row r="616" ht="18.75" spans="1:3">
      <c r="A616" s="103" t="s">
        <v>1365</v>
      </c>
      <c r="B616" s="107" t="s">
        <v>1366</v>
      </c>
      <c r="C616" s="105">
        <v>1568</v>
      </c>
    </row>
    <row r="617" ht="18.75" spans="1:3">
      <c r="A617" s="108">
        <v>20808</v>
      </c>
      <c r="B617" s="97" t="s">
        <v>1367</v>
      </c>
      <c r="C617" s="102">
        <v>4954</v>
      </c>
    </row>
    <row r="618" ht="18.75" spans="1:3">
      <c r="A618" s="103" t="s">
        <v>1368</v>
      </c>
      <c r="B618" s="107" t="s">
        <v>1369</v>
      </c>
      <c r="C618" s="105">
        <v>2025</v>
      </c>
    </row>
    <row r="619" ht="18.75" spans="1:3">
      <c r="A619" s="103" t="s">
        <v>1370</v>
      </c>
      <c r="B619" s="107" t="s">
        <v>1371</v>
      </c>
      <c r="C619" s="105">
        <v>477</v>
      </c>
    </row>
    <row r="620" ht="18.75" spans="1:3">
      <c r="A620" s="103" t="s">
        <v>1372</v>
      </c>
      <c r="B620" s="107" t="s">
        <v>1373</v>
      </c>
      <c r="C620" s="105">
        <v>0</v>
      </c>
    </row>
    <row r="621" ht="18.75" spans="1:3">
      <c r="A621" s="103" t="s">
        <v>1374</v>
      </c>
      <c r="B621" s="107" t="s">
        <v>1375</v>
      </c>
      <c r="C621" s="105">
        <v>548</v>
      </c>
    </row>
    <row r="622" ht="18.75" spans="1:3">
      <c r="A622" s="103" t="s">
        <v>1376</v>
      </c>
      <c r="B622" s="107" t="s">
        <v>1377</v>
      </c>
      <c r="C622" s="105">
        <v>0</v>
      </c>
    </row>
    <row r="623" ht="18.75" spans="1:3">
      <c r="A623" s="103" t="s">
        <v>1378</v>
      </c>
      <c r="B623" s="107" t="s">
        <v>1379</v>
      </c>
      <c r="C623" s="105">
        <v>0</v>
      </c>
    </row>
    <row r="624" ht="18.75" spans="1:3">
      <c r="A624" s="103" t="s">
        <v>1380</v>
      </c>
      <c r="B624" s="107" t="s">
        <v>1381</v>
      </c>
      <c r="C624" s="105">
        <v>157</v>
      </c>
    </row>
    <row r="625" ht="18.75" spans="1:3">
      <c r="A625" s="103" t="s">
        <v>1382</v>
      </c>
      <c r="B625" s="107" t="s">
        <v>1383</v>
      </c>
      <c r="C625" s="105">
        <v>1747</v>
      </c>
    </row>
    <row r="626" ht="18.75" spans="1:3">
      <c r="A626" s="108">
        <v>20809</v>
      </c>
      <c r="B626" s="97" t="s">
        <v>1384</v>
      </c>
      <c r="C626" s="102">
        <v>401</v>
      </c>
    </row>
    <row r="627" ht="18.75" spans="1:3">
      <c r="A627" s="103" t="s">
        <v>1385</v>
      </c>
      <c r="B627" s="107" t="s">
        <v>1386</v>
      </c>
      <c r="C627" s="105">
        <v>320</v>
      </c>
    </row>
    <row r="628" ht="18.75" spans="1:3">
      <c r="A628" s="103" t="s">
        <v>1387</v>
      </c>
      <c r="B628" s="107" t="s">
        <v>1388</v>
      </c>
      <c r="C628" s="105">
        <v>54</v>
      </c>
    </row>
    <row r="629" ht="18.75" spans="1:3">
      <c r="A629" s="103" t="s">
        <v>1389</v>
      </c>
      <c r="B629" s="107" t="s">
        <v>1390</v>
      </c>
      <c r="C629" s="105">
        <v>12</v>
      </c>
    </row>
    <row r="630" ht="18.75" spans="1:3">
      <c r="A630" s="103" t="s">
        <v>1391</v>
      </c>
      <c r="B630" s="107" t="s">
        <v>1392</v>
      </c>
      <c r="C630" s="105">
        <v>15</v>
      </c>
    </row>
    <row r="631" ht="18.75" spans="1:3">
      <c r="A631" s="103" t="s">
        <v>1393</v>
      </c>
      <c r="B631" s="107" t="s">
        <v>1394</v>
      </c>
      <c r="C631" s="105">
        <v>0</v>
      </c>
    </row>
    <row r="632" ht="18.75" spans="1:3">
      <c r="A632" s="103" t="s">
        <v>1395</v>
      </c>
      <c r="B632" s="107" t="s">
        <v>1396</v>
      </c>
      <c r="C632" s="105">
        <v>0</v>
      </c>
    </row>
    <row r="633" ht="18.75" spans="1:3">
      <c r="A633" s="117" t="s">
        <v>1397</v>
      </c>
      <c r="B633" s="115" t="s">
        <v>1398</v>
      </c>
      <c r="C633" s="105">
        <v>2891</v>
      </c>
    </row>
    <row r="634" ht="18.75" spans="1:3">
      <c r="A634" s="103" t="s">
        <v>1399</v>
      </c>
      <c r="B634" s="107" t="s">
        <v>1400</v>
      </c>
      <c r="C634" s="105">
        <v>46</v>
      </c>
    </row>
    <row r="635" ht="18.75" spans="1:3">
      <c r="A635" s="103" t="s">
        <v>1401</v>
      </c>
      <c r="B635" s="107" t="s">
        <v>1402</v>
      </c>
      <c r="C635" s="105">
        <v>0</v>
      </c>
    </row>
    <row r="636" ht="18.75" spans="1:3">
      <c r="A636" s="103" t="s">
        <v>1403</v>
      </c>
      <c r="B636" s="107" t="s">
        <v>1404</v>
      </c>
      <c r="C636" s="105">
        <v>0</v>
      </c>
    </row>
    <row r="637" ht="18.75" spans="1:3">
      <c r="A637" s="103" t="s">
        <v>1405</v>
      </c>
      <c r="B637" s="107" t="s">
        <v>1406</v>
      </c>
      <c r="C637" s="105">
        <v>1008</v>
      </c>
    </row>
    <row r="638" ht="18.75" spans="1:3">
      <c r="A638" s="103" t="s">
        <v>1407</v>
      </c>
      <c r="B638" s="107" t="s">
        <v>1408</v>
      </c>
      <c r="C638" s="105">
        <v>0</v>
      </c>
    </row>
    <row r="639" ht="18.75" spans="1:3">
      <c r="A639" s="103" t="s">
        <v>1409</v>
      </c>
      <c r="B639" s="107" t="s">
        <v>1410</v>
      </c>
      <c r="C639" s="105">
        <v>1387</v>
      </c>
    </row>
    <row r="640" ht="18.75" spans="1:3">
      <c r="A640" s="103" t="s">
        <v>1411</v>
      </c>
      <c r="B640" s="107" t="s">
        <v>1412</v>
      </c>
      <c r="C640" s="105">
        <v>450</v>
      </c>
    </row>
    <row r="641" ht="18.75" spans="1:3">
      <c r="A641" s="108">
        <v>20811</v>
      </c>
      <c r="B641" s="97" t="s">
        <v>1413</v>
      </c>
      <c r="C641" s="102">
        <v>1887</v>
      </c>
    </row>
    <row r="642" ht="18.75" spans="1:3">
      <c r="A642" s="103" t="s">
        <v>1414</v>
      </c>
      <c r="B642" s="107" t="s">
        <v>436</v>
      </c>
      <c r="C642" s="105">
        <v>117</v>
      </c>
    </row>
    <row r="643" ht="18.75" spans="1:3">
      <c r="A643" s="103" t="s">
        <v>1415</v>
      </c>
      <c r="B643" s="107" t="s">
        <v>438</v>
      </c>
      <c r="C643" s="105">
        <v>10</v>
      </c>
    </row>
    <row r="644" ht="18.75" spans="1:3">
      <c r="A644" s="103" t="s">
        <v>1416</v>
      </c>
      <c r="B644" s="107" t="s">
        <v>440</v>
      </c>
      <c r="C644" s="105">
        <v>0</v>
      </c>
    </row>
    <row r="645" ht="18.75" spans="1:3">
      <c r="A645" s="103" t="s">
        <v>1417</v>
      </c>
      <c r="B645" s="107" t="s">
        <v>1418</v>
      </c>
      <c r="C645" s="105">
        <v>213</v>
      </c>
    </row>
    <row r="646" ht="18.75" spans="1:3">
      <c r="A646" s="103" t="s">
        <v>1419</v>
      </c>
      <c r="B646" s="107" t="s">
        <v>1420</v>
      </c>
      <c r="C646" s="105">
        <v>163</v>
      </c>
    </row>
    <row r="647" ht="18.75" spans="1:3">
      <c r="A647" s="103" t="s">
        <v>1421</v>
      </c>
      <c r="B647" s="107" t="s">
        <v>1422</v>
      </c>
      <c r="C647" s="105">
        <v>0</v>
      </c>
    </row>
    <row r="648" ht="18.75" spans="1:3">
      <c r="A648" s="103" t="s">
        <v>1423</v>
      </c>
      <c r="B648" s="107" t="s">
        <v>1424</v>
      </c>
      <c r="C648" s="105">
        <v>1062</v>
      </c>
    </row>
    <row r="649" ht="18.75" spans="1:3">
      <c r="A649" s="103" t="s">
        <v>1425</v>
      </c>
      <c r="B649" s="107" t="s">
        <v>1426</v>
      </c>
      <c r="C649" s="105">
        <v>322</v>
      </c>
    </row>
    <row r="650" ht="18.75" spans="1:3">
      <c r="A650" s="108">
        <v>20816</v>
      </c>
      <c r="B650" s="97" t="s">
        <v>1427</v>
      </c>
      <c r="C650" s="102">
        <v>48</v>
      </c>
    </row>
    <row r="651" ht="18.75" spans="1:3">
      <c r="A651" s="103" t="s">
        <v>1428</v>
      </c>
      <c r="B651" s="107" t="s">
        <v>436</v>
      </c>
      <c r="C651" s="105">
        <v>31</v>
      </c>
    </row>
    <row r="652" ht="18.75" spans="1:3">
      <c r="A652" s="103" t="s">
        <v>1429</v>
      </c>
      <c r="B652" s="107" t="s">
        <v>438</v>
      </c>
      <c r="C652" s="105">
        <v>3</v>
      </c>
    </row>
    <row r="653" ht="18.75" spans="1:3">
      <c r="A653" s="103" t="s">
        <v>1430</v>
      </c>
      <c r="B653" s="107" t="s">
        <v>440</v>
      </c>
      <c r="C653" s="105">
        <v>0</v>
      </c>
    </row>
    <row r="654" ht="18.75" spans="1:3">
      <c r="A654" s="103" t="s">
        <v>1431</v>
      </c>
      <c r="B654" s="107" t="s">
        <v>454</v>
      </c>
      <c r="C654" s="105">
        <v>0</v>
      </c>
    </row>
    <row r="655" ht="18.75" spans="1:3">
      <c r="A655" s="103" t="s">
        <v>1432</v>
      </c>
      <c r="B655" s="107" t="s">
        <v>1433</v>
      </c>
      <c r="C655" s="105">
        <v>14</v>
      </c>
    </row>
    <row r="656" ht="18.75" spans="1:3">
      <c r="A656" s="108">
        <v>20819</v>
      </c>
      <c r="B656" s="97" t="s">
        <v>1434</v>
      </c>
      <c r="C656" s="102"/>
    </row>
    <row r="657" ht="18.75" spans="1:3">
      <c r="A657" s="103" t="s">
        <v>1435</v>
      </c>
      <c r="B657" s="107" t="s">
        <v>1436</v>
      </c>
      <c r="C657" s="102"/>
    </row>
    <row r="658" ht="18.75" spans="1:3">
      <c r="A658" s="103" t="s">
        <v>1437</v>
      </c>
      <c r="B658" s="107" t="s">
        <v>1438</v>
      </c>
      <c r="C658" s="102"/>
    </row>
    <row r="659" ht="18.75" spans="1:3">
      <c r="A659" s="108">
        <v>20820</v>
      </c>
      <c r="B659" s="97" t="s">
        <v>1439</v>
      </c>
      <c r="C659" s="102">
        <v>60</v>
      </c>
    </row>
    <row r="660" ht="18.75" spans="1:3">
      <c r="A660" s="103" t="s">
        <v>1440</v>
      </c>
      <c r="B660" s="101" t="s">
        <v>1441</v>
      </c>
      <c r="C660" s="102">
        <v>60</v>
      </c>
    </row>
    <row r="661" ht="18.75" spans="1:3">
      <c r="A661" s="103" t="s">
        <v>1442</v>
      </c>
      <c r="B661" s="101" t="s">
        <v>1443</v>
      </c>
      <c r="C661" s="102"/>
    </row>
    <row r="662" ht="18.75" spans="1:3">
      <c r="A662" s="108">
        <v>20821</v>
      </c>
      <c r="B662" s="97" t="s">
        <v>1444</v>
      </c>
      <c r="C662" s="102"/>
    </row>
    <row r="663" ht="18.75" spans="1:3">
      <c r="A663" s="103" t="s">
        <v>1445</v>
      </c>
      <c r="B663" s="107" t="s">
        <v>1446</v>
      </c>
      <c r="C663" s="102"/>
    </row>
    <row r="664" ht="18.75" spans="1:3">
      <c r="A664" s="103" t="s">
        <v>1447</v>
      </c>
      <c r="B664" s="107" t="s">
        <v>1448</v>
      </c>
      <c r="C664" s="102"/>
    </row>
    <row r="665" ht="18.75" spans="1:3">
      <c r="A665" s="108">
        <v>20824</v>
      </c>
      <c r="B665" s="97" t="s">
        <v>1449</v>
      </c>
      <c r="C665" s="102"/>
    </row>
    <row r="666" ht="18.75" spans="1:3">
      <c r="A666" s="103" t="s">
        <v>1450</v>
      </c>
      <c r="B666" s="107" t="s">
        <v>1451</v>
      </c>
      <c r="C666" s="102"/>
    </row>
    <row r="667" ht="18.75" spans="1:3">
      <c r="A667" s="103" t="s">
        <v>1452</v>
      </c>
      <c r="B667" s="107" t="s">
        <v>1453</v>
      </c>
      <c r="C667" s="102"/>
    </row>
    <row r="668" ht="18.75" spans="1:3">
      <c r="A668" s="108">
        <v>20825</v>
      </c>
      <c r="B668" s="97" t="s">
        <v>1454</v>
      </c>
      <c r="C668" s="102">
        <v>10</v>
      </c>
    </row>
    <row r="669" ht="18.75" spans="1:3">
      <c r="A669" s="103" t="s">
        <v>1455</v>
      </c>
      <c r="B669" s="107" t="s">
        <v>1456</v>
      </c>
      <c r="C669" s="102">
        <v>10</v>
      </c>
    </row>
    <row r="670" ht="18.75" spans="1:3">
      <c r="A670" s="103" t="s">
        <v>1457</v>
      </c>
      <c r="B670" s="107" t="s">
        <v>1458</v>
      </c>
      <c r="C670" s="102"/>
    </row>
    <row r="671" ht="18.75" spans="1:3">
      <c r="A671" s="108">
        <v>20826</v>
      </c>
      <c r="B671" s="97" t="s">
        <v>1459</v>
      </c>
      <c r="C671" s="102">
        <v>11324</v>
      </c>
    </row>
    <row r="672" ht="18.75" spans="1:3">
      <c r="A672" s="103" t="s">
        <v>1460</v>
      </c>
      <c r="B672" s="107" t="s">
        <v>1461</v>
      </c>
      <c r="C672" s="105">
        <v>0</v>
      </c>
    </row>
    <row r="673" ht="18.75" spans="1:3">
      <c r="A673" s="103" t="s">
        <v>1462</v>
      </c>
      <c r="B673" s="107" t="s">
        <v>1463</v>
      </c>
      <c r="C673" s="105">
        <v>11324</v>
      </c>
    </row>
    <row r="674" ht="18.75" spans="1:3">
      <c r="A674" s="103" t="s">
        <v>1464</v>
      </c>
      <c r="B674" s="107" t="s">
        <v>1465</v>
      </c>
      <c r="C674" s="105">
        <v>0</v>
      </c>
    </row>
    <row r="675" ht="18.75" spans="1:3">
      <c r="A675" s="108">
        <v>20827</v>
      </c>
      <c r="B675" s="97" t="s">
        <v>1466</v>
      </c>
      <c r="C675" s="102">
        <v>158</v>
      </c>
    </row>
    <row r="676" ht="18.75" spans="1:3">
      <c r="A676" s="103" t="s">
        <v>1467</v>
      </c>
      <c r="B676" s="107" t="s">
        <v>1468</v>
      </c>
      <c r="C676" s="102"/>
    </row>
    <row r="677" ht="18.75" spans="1:3">
      <c r="A677" s="103" t="s">
        <v>1469</v>
      </c>
      <c r="B677" s="107" t="s">
        <v>1470</v>
      </c>
      <c r="C677" s="102"/>
    </row>
    <row r="678" ht="18.75" spans="1:3">
      <c r="A678" s="103" t="s">
        <v>1471</v>
      </c>
      <c r="B678" s="107" t="s">
        <v>1472</v>
      </c>
      <c r="C678" s="102">
        <v>158</v>
      </c>
    </row>
    <row r="679" ht="18.75" spans="1:3">
      <c r="A679" s="108">
        <v>20828</v>
      </c>
      <c r="B679" s="97" t="s">
        <v>1473</v>
      </c>
      <c r="C679" s="102">
        <v>1383</v>
      </c>
    </row>
    <row r="680" ht="18.75" spans="1:3">
      <c r="A680" s="103" t="s">
        <v>1474</v>
      </c>
      <c r="B680" s="107" t="s">
        <v>436</v>
      </c>
      <c r="C680" s="105">
        <v>70</v>
      </c>
    </row>
    <row r="681" ht="18.75" spans="1:3">
      <c r="A681" s="103" t="s">
        <v>1475</v>
      </c>
      <c r="B681" s="107" t="s">
        <v>438</v>
      </c>
      <c r="C681" s="105">
        <v>115</v>
      </c>
    </row>
    <row r="682" ht="18.75" spans="1:3">
      <c r="A682" s="103" t="s">
        <v>1476</v>
      </c>
      <c r="B682" s="107" t="s">
        <v>440</v>
      </c>
      <c r="C682" s="105">
        <v>0</v>
      </c>
    </row>
    <row r="683" ht="18.75" spans="1:3">
      <c r="A683" s="103" t="s">
        <v>1477</v>
      </c>
      <c r="B683" s="107" t="s">
        <v>1478</v>
      </c>
      <c r="C683" s="105">
        <v>0</v>
      </c>
    </row>
    <row r="684" ht="18.75" spans="1:3">
      <c r="A684" s="103" t="s">
        <v>1479</v>
      </c>
      <c r="B684" s="107" t="s">
        <v>1480</v>
      </c>
      <c r="C684" s="105">
        <v>0</v>
      </c>
    </row>
    <row r="685" ht="18.75" spans="1:3">
      <c r="A685" s="103" t="s">
        <v>1481</v>
      </c>
      <c r="B685" s="107" t="s">
        <v>530</v>
      </c>
      <c r="C685" s="105">
        <v>0</v>
      </c>
    </row>
    <row r="686" ht="18.75" spans="1:3">
      <c r="A686" s="103" t="s">
        <v>1482</v>
      </c>
      <c r="B686" s="107" t="s">
        <v>454</v>
      </c>
      <c r="C686" s="105">
        <v>356</v>
      </c>
    </row>
    <row r="687" ht="18.75" spans="1:3">
      <c r="A687" s="103" t="s">
        <v>1483</v>
      </c>
      <c r="B687" s="107" t="s">
        <v>1484</v>
      </c>
      <c r="C687" s="105">
        <v>842</v>
      </c>
    </row>
    <row r="688" ht="18.75" spans="1:3">
      <c r="A688" s="108">
        <v>20830</v>
      </c>
      <c r="B688" s="97" t="s">
        <v>1485</v>
      </c>
      <c r="C688" s="102">
        <v>1382</v>
      </c>
    </row>
    <row r="689" ht="18.75" spans="1:3">
      <c r="A689" s="103" t="s">
        <v>1486</v>
      </c>
      <c r="B689" s="107" t="s">
        <v>1487</v>
      </c>
      <c r="C689" s="102"/>
    </row>
    <row r="690" ht="18.75" spans="1:3">
      <c r="A690" s="103" t="s">
        <v>1488</v>
      </c>
      <c r="B690" s="107" t="s">
        <v>1489</v>
      </c>
      <c r="C690" s="102">
        <v>1382</v>
      </c>
    </row>
    <row r="691" ht="18.75" spans="1:3">
      <c r="A691" s="108">
        <v>20899</v>
      </c>
      <c r="B691" s="97" t="s">
        <v>1490</v>
      </c>
      <c r="C691" s="102">
        <v>12674</v>
      </c>
    </row>
    <row r="692" ht="18.75" spans="1:3">
      <c r="A692" s="103" t="s">
        <v>1491</v>
      </c>
      <c r="B692" s="107" t="s">
        <v>1490</v>
      </c>
      <c r="C692" s="102">
        <v>12674</v>
      </c>
    </row>
    <row r="693" ht="18.75" spans="1:3">
      <c r="A693" s="108">
        <v>210</v>
      </c>
      <c r="B693" s="97" t="s">
        <v>89</v>
      </c>
      <c r="C693" s="102">
        <v>15625</v>
      </c>
    </row>
    <row r="694" ht="18.75" spans="1:3">
      <c r="A694" s="108">
        <v>21001</v>
      </c>
      <c r="B694" s="97" t="s">
        <v>1492</v>
      </c>
      <c r="C694" s="102">
        <v>634</v>
      </c>
    </row>
    <row r="695" ht="18.75" spans="1:3">
      <c r="A695" s="103" t="s">
        <v>1493</v>
      </c>
      <c r="B695" s="107" t="s">
        <v>436</v>
      </c>
      <c r="C695" s="105">
        <v>144</v>
      </c>
    </row>
    <row r="696" ht="18.75" spans="1:3">
      <c r="A696" s="103" t="s">
        <v>1494</v>
      </c>
      <c r="B696" s="107" t="s">
        <v>438</v>
      </c>
      <c r="C696" s="105">
        <v>140</v>
      </c>
    </row>
    <row r="697" ht="18.75" spans="1:3">
      <c r="A697" s="103" t="s">
        <v>1495</v>
      </c>
      <c r="B697" s="107" t="s">
        <v>440</v>
      </c>
      <c r="C697" s="105">
        <v>0</v>
      </c>
    </row>
    <row r="698" ht="18.75" spans="1:3">
      <c r="A698" s="103" t="s">
        <v>1496</v>
      </c>
      <c r="B698" s="107" t="s">
        <v>1497</v>
      </c>
      <c r="C698" s="105">
        <v>350</v>
      </c>
    </row>
    <row r="699" ht="18.75" spans="1:3">
      <c r="A699" s="108">
        <v>21002</v>
      </c>
      <c r="B699" s="97" t="s">
        <v>1498</v>
      </c>
      <c r="C699" s="102">
        <v>3119</v>
      </c>
    </row>
    <row r="700" ht="18.75" spans="1:3">
      <c r="A700" s="103" t="s">
        <v>1499</v>
      </c>
      <c r="B700" s="107" t="s">
        <v>1500</v>
      </c>
      <c r="C700" s="105">
        <v>2000</v>
      </c>
    </row>
    <row r="701" ht="18.75" spans="1:3">
      <c r="A701" s="103" t="s">
        <v>1501</v>
      </c>
      <c r="B701" s="107" t="s">
        <v>1502</v>
      </c>
      <c r="C701" s="105">
        <v>738</v>
      </c>
    </row>
    <row r="702" ht="18.75" spans="1:3">
      <c r="A702" s="103" t="s">
        <v>1503</v>
      </c>
      <c r="B702" s="107" t="s">
        <v>1504</v>
      </c>
      <c r="C702" s="105">
        <v>0</v>
      </c>
    </row>
    <row r="703" ht="18.75" spans="1:3">
      <c r="A703" s="103" t="s">
        <v>1505</v>
      </c>
      <c r="B703" s="107" t="s">
        <v>1506</v>
      </c>
      <c r="C703" s="105">
        <v>0</v>
      </c>
    </row>
    <row r="704" ht="18.75" spans="1:3">
      <c r="A704" s="103" t="s">
        <v>1507</v>
      </c>
      <c r="B704" s="107" t="s">
        <v>1508</v>
      </c>
      <c r="C704" s="105">
        <v>0</v>
      </c>
    </row>
    <row r="705" ht="18.75" spans="1:3">
      <c r="A705" s="103" t="s">
        <v>1509</v>
      </c>
      <c r="B705" s="107" t="s">
        <v>1510</v>
      </c>
      <c r="C705" s="105">
        <v>56</v>
      </c>
    </row>
    <row r="706" ht="18.75" spans="1:3">
      <c r="A706" s="103" t="s">
        <v>1511</v>
      </c>
      <c r="B706" s="107" t="s">
        <v>1512</v>
      </c>
      <c r="C706" s="105">
        <v>0</v>
      </c>
    </row>
    <row r="707" ht="18.75" spans="1:3">
      <c r="A707" s="103" t="s">
        <v>1513</v>
      </c>
      <c r="B707" s="107" t="s">
        <v>1514</v>
      </c>
      <c r="C707" s="105">
        <v>0</v>
      </c>
    </row>
    <row r="708" ht="18.75" spans="1:3">
      <c r="A708" s="103" t="s">
        <v>1515</v>
      </c>
      <c r="B708" s="107" t="s">
        <v>1516</v>
      </c>
      <c r="C708" s="105">
        <v>0</v>
      </c>
    </row>
    <row r="709" ht="18.75" spans="1:3">
      <c r="A709" s="103" t="s">
        <v>1517</v>
      </c>
      <c r="B709" s="107" t="s">
        <v>1518</v>
      </c>
      <c r="C709" s="105">
        <v>0</v>
      </c>
    </row>
    <row r="710" ht="18.75" spans="1:3">
      <c r="A710" s="103" t="s">
        <v>1519</v>
      </c>
      <c r="B710" s="107" t="s">
        <v>1520</v>
      </c>
      <c r="C710" s="105">
        <v>0</v>
      </c>
    </row>
    <row r="711" ht="18.75" spans="1:3">
      <c r="A711" s="103" t="s">
        <v>1521</v>
      </c>
      <c r="B711" s="107" t="s">
        <v>1522</v>
      </c>
      <c r="C711" s="105">
        <v>0</v>
      </c>
    </row>
    <row r="712" ht="18.75" spans="1:3">
      <c r="A712" s="103" t="s">
        <v>1523</v>
      </c>
      <c r="B712" s="107" t="s">
        <v>1524</v>
      </c>
      <c r="C712" s="105">
        <v>0</v>
      </c>
    </row>
    <row r="713" ht="18.75" spans="1:3">
      <c r="A713" s="103" t="s">
        <v>1525</v>
      </c>
      <c r="B713" s="107" t="s">
        <v>1526</v>
      </c>
      <c r="C713" s="105">
        <v>325</v>
      </c>
    </row>
    <row r="714" ht="18.75" spans="1:3">
      <c r="A714" s="108">
        <v>21003</v>
      </c>
      <c r="B714" s="97" t="s">
        <v>1527</v>
      </c>
      <c r="C714" s="102">
        <v>2000</v>
      </c>
    </row>
    <row r="715" ht="18.75" spans="1:3">
      <c r="A715" s="103" t="s">
        <v>1528</v>
      </c>
      <c r="B715" s="107" t="s">
        <v>1529</v>
      </c>
      <c r="C715" s="105">
        <v>0</v>
      </c>
    </row>
    <row r="716" ht="18.75" spans="1:3">
      <c r="A716" s="103" t="s">
        <v>1530</v>
      </c>
      <c r="B716" s="107" t="s">
        <v>1531</v>
      </c>
      <c r="C716" s="105">
        <v>2000</v>
      </c>
    </row>
    <row r="717" ht="18.75" spans="1:3">
      <c r="A717" s="103" t="s">
        <v>1532</v>
      </c>
      <c r="B717" s="107" t="s">
        <v>1533</v>
      </c>
      <c r="C717" s="105">
        <v>0</v>
      </c>
    </row>
    <row r="718" ht="18.75" spans="1:3">
      <c r="A718" s="108">
        <v>21004</v>
      </c>
      <c r="B718" s="97" t="s">
        <v>1534</v>
      </c>
      <c r="C718" s="102">
        <v>2616</v>
      </c>
    </row>
    <row r="719" ht="18.75" spans="1:3">
      <c r="A719" s="103" t="s">
        <v>1535</v>
      </c>
      <c r="B719" s="107" t="s">
        <v>1536</v>
      </c>
      <c r="C719" s="105">
        <v>392</v>
      </c>
    </row>
    <row r="720" ht="18.75" spans="1:3">
      <c r="A720" s="103" t="s">
        <v>1537</v>
      </c>
      <c r="B720" s="107" t="s">
        <v>1538</v>
      </c>
      <c r="C720" s="105">
        <v>274</v>
      </c>
    </row>
    <row r="721" ht="18.75" spans="1:3">
      <c r="A721" s="103" t="s">
        <v>1539</v>
      </c>
      <c r="B721" s="107" t="s">
        <v>1540</v>
      </c>
      <c r="C721" s="105">
        <v>448</v>
      </c>
    </row>
    <row r="722" ht="18.75" spans="1:3">
      <c r="A722" s="103" t="s">
        <v>1541</v>
      </c>
      <c r="B722" s="107" t="s">
        <v>1542</v>
      </c>
      <c r="C722" s="105">
        <v>0</v>
      </c>
    </row>
    <row r="723" ht="18.75" spans="1:3">
      <c r="A723" s="103" t="s">
        <v>1543</v>
      </c>
      <c r="B723" s="107" t="s">
        <v>1544</v>
      </c>
      <c r="C723" s="105">
        <v>0</v>
      </c>
    </row>
    <row r="724" ht="18.75" spans="1:3">
      <c r="A724" s="103" t="s">
        <v>1545</v>
      </c>
      <c r="B724" s="107" t="s">
        <v>1546</v>
      </c>
      <c r="C724" s="105">
        <v>0</v>
      </c>
    </row>
    <row r="725" ht="18.75" spans="1:3">
      <c r="A725" s="103" t="s">
        <v>1547</v>
      </c>
      <c r="B725" s="107" t="s">
        <v>1548</v>
      </c>
      <c r="C725" s="105">
        <v>10</v>
      </c>
    </row>
    <row r="726" ht="18.75" spans="1:3">
      <c r="A726" s="103" t="s">
        <v>1549</v>
      </c>
      <c r="B726" s="107" t="s">
        <v>1550</v>
      </c>
      <c r="C726" s="105">
        <v>1287</v>
      </c>
    </row>
    <row r="727" ht="18.75" spans="1:3">
      <c r="A727" s="103" t="s">
        <v>1551</v>
      </c>
      <c r="B727" s="107" t="s">
        <v>1552</v>
      </c>
      <c r="C727" s="105">
        <v>81</v>
      </c>
    </row>
    <row r="728" ht="18.75" spans="1:3">
      <c r="A728" s="103" t="s">
        <v>1553</v>
      </c>
      <c r="B728" s="107" t="s">
        <v>1554</v>
      </c>
      <c r="C728" s="105">
        <v>124</v>
      </c>
    </row>
    <row r="729" ht="18.75" spans="1:3">
      <c r="A729" s="103" t="s">
        <v>1555</v>
      </c>
      <c r="B729" s="107" t="s">
        <v>1556</v>
      </c>
      <c r="C729" s="105">
        <v>0</v>
      </c>
    </row>
    <row r="730" ht="18.75" spans="1:3">
      <c r="A730" s="108">
        <v>21007</v>
      </c>
      <c r="B730" s="97" t="s">
        <v>1557</v>
      </c>
      <c r="C730" s="102">
        <f>C731+C732+C733</f>
        <v>445</v>
      </c>
    </row>
    <row r="731" ht="18.75" spans="1:3">
      <c r="A731" s="103" t="s">
        <v>1558</v>
      </c>
      <c r="B731" s="107" t="s">
        <v>1559</v>
      </c>
      <c r="C731" s="105">
        <v>8</v>
      </c>
    </row>
    <row r="732" ht="18.75" spans="1:3">
      <c r="A732" s="103" t="s">
        <v>1560</v>
      </c>
      <c r="B732" s="107" t="s">
        <v>1561</v>
      </c>
      <c r="C732" s="105">
        <v>436</v>
      </c>
    </row>
    <row r="733" ht="18.75" spans="1:3">
      <c r="A733" s="103" t="s">
        <v>1562</v>
      </c>
      <c r="B733" s="107" t="s">
        <v>1563</v>
      </c>
      <c r="C733" s="105">
        <v>1</v>
      </c>
    </row>
    <row r="734" ht="18.75" spans="1:3">
      <c r="A734" s="108">
        <v>21011</v>
      </c>
      <c r="B734" s="97" t="s">
        <v>1564</v>
      </c>
      <c r="C734" s="102">
        <v>1877</v>
      </c>
    </row>
    <row r="735" ht="18.75" spans="1:3">
      <c r="A735" s="103" t="s">
        <v>1565</v>
      </c>
      <c r="B735" s="107" t="s">
        <v>1566</v>
      </c>
      <c r="C735" s="105">
        <v>740</v>
      </c>
    </row>
    <row r="736" ht="18.75" spans="1:3">
      <c r="A736" s="103" t="s">
        <v>1567</v>
      </c>
      <c r="B736" s="107" t="s">
        <v>1568</v>
      </c>
      <c r="C736" s="105">
        <v>1137</v>
      </c>
    </row>
    <row r="737" ht="18.75" spans="1:3">
      <c r="A737" s="103" t="s">
        <v>1569</v>
      </c>
      <c r="B737" s="107" t="s">
        <v>1570</v>
      </c>
      <c r="C737" s="105">
        <v>0</v>
      </c>
    </row>
    <row r="738" ht="18.75" spans="1:3">
      <c r="A738" s="103" t="s">
        <v>1571</v>
      </c>
      <c r="B738" s="107" t="s">
        <v>1572</v>
      </c>
      <c r="C738" s="105">
        <v>0</v>
      </c>
    </row>
    <row r="739" ht="18.75" spans="1:3">
      <c r="A739" s="108">
        <v>21012</v>
      </c>
      <c r="B739" s="97" t="s">
        <v>1573</v>
      </c>
      <c r="C739" s="102">
        <v>908</v>
      </c>
    </row>
    <row r="740" ht="18" spans="1:3">
      <c r="A740" s="103" t="s">
        <v>1574</v>
      </c>
      <c r="B740" s="107" t="s">
        <v>1575</v>
      </c>
      <c r="C740" s="118"/>
    </row>
    <row r="741" ht="18.75" spans="1:3">
      <c r="A741" s="103" t="s">
        <v>1576</v>
      </c>
      <c r="B741" s="107" t="s">
        <v>1577</v>
      </c>
      <c r="C741" s="102">
        <v>908</v>
      </c>
    </row>
    <row r="742" ht="18.75" spans="1:3">
      <c r="A742" s="103" t="s">
        <v>1578</v>
      </c>
      <c r="B742" s="107" t="s">
        <v>1579</v>
      </c>
      <c r="C742" s="102"/>
    </row>
    <row r="743" ht="18.75" spans="1:3">
      <c r="A743" s="108">
        <v>21013</v>
      </c>
      <c r="B743" s="97" t="s">
        <v>1580</v>
      </c>
      <c r="C743" s="102">
        <v>2129</v>
      </c>
    </row>
    <row r="744" ht="18.75" spans="1:3">
      <c r="A744" s="103" t="s">
        <v>1581</v>
      </c>
      <c r="B744" s="107" t="s">
        <v>1582</v>
      </c>
      <c r="C744" s="105">
        <v>2070</v>
      </c>
    </row>
    <row r="745" ht="18.75" spans="1:3">
      <c r="A745" s="103" t="s">
        <v>1583</v>
      </c>
      <c r="B745" s="107" t="s">
        <v>1584</v>
      </c>
      <c r="C745" s="105">
        <v>59</v>
      </c>
    </row>
    <row r="746" ht="18.75" spans="1:3">
      <c r="A746" s="103" t="s">
        <v>1585</v>
      </c>
      <c r="B746" s="107" t="s">
        <v>1586</v>
      </c>
      <c r="C746" s="105">
        <v>0</v>
      </c>
    </row>
    <row r="747" ht="18.75" spans="1:3">
      <c r="A747" s="108">
        <v>21014</v>
      </c>
      <c r="B747" s="97" t="s">
        <v>1587</v>
      </c>
      <c r="C747" s="102">
        <v>35</v>
      </c>
    </row>
    <row r="748" ht="18.75" spans="1:3">
      <c r="A748" s="103" t="s">
        <v>1588</v>
      </c>
      <c r="B748" s="101" t="s">
        <v>1589</v>
      </c>
      <c r="C748" s="102">
        <v>35</v>
      </c>
    </row>
    <row r="749" ht="18.75" spans="1:3">
      <c r="A749" s="103" t="s">
        <v>1590</v>
      </c>
      <c r="B749" s="101" t="s">
        <v>1591</v>
      </c>
      <c r="C749" s="102"/>
    </row>
    <row r="750" ht="18.75" spans="1:3">
      <c r="A750" s="108">
        <v>21015</v>
      </c>
      <c r="B750" s="97" t="s">
        <v>1592</v>
      </c>
      <c r="C750" s="102">
        <v>499</v>
      </c>
    </row>
    <row r="751" ht="18.75" spans="1:3">
      <c r="A751" s="103" t="s">
        <v>1593</v>
      </c>
      <c r="B751" s="107" t="s">
        <v>436</v>
      </c>
      <c r="C751" s="105">
        <v>94</v>
      </c>
    </row>
    <row r="752" ht="18.75" spans="1:3">
      <c r="A752" s="103" t="s">
        <v>1594</v>
      </c>
      <c r="B752" s="107" t="s">
        <v>438</v>
      </c>
      <c r="C752" s="105">
        <v>32</v>
      </c>
    </row>
    <row r="753" ht="18.75" spans="1:3">
      <c r="A753" s="103" t="s">
        <v>1595</v>
      </c>
      <c r="B753" s="107" t="s">
        <v>440</v>
      </c>
      <c r="C753" s="105">
        <v>0</v>
      </c>
    </row>
    <row r="754" ht="18.75" spans="1:3">
      <c r="A754" s="164" t="s">
        <v>1596</v>
      </c>
      <c r="B754" s="107" t="s">
        <v>530</v>
      </c>
      <c r="C754" s="105">
        <v>20</v>
      </c>
    </row>
    <row r="755" ht="18.75" spans="1:3">
      <c r="A755" s="164" t="s">
        <v>1597</v>
      </c>
      <c r="B755" s="107" t="s">
        <v>1598</v>
      </c>
      <c r="C755" s="105">
        <v>0</v>
      </c>
    </row>
    <row r="756" ht="18.75" spans="1:3">
      <c r="A756" s="164" t="s">
        <v>1599</v>
      </c>
      <c r="B756" s="107" t="s">
        <v>1600</v>
      </c>
      <c r="C756" s="105">
        <v>18</v>
      </c>
    </row>
    <row r="757" ht="18.75" spans="1:3">
      <c r="A757" s="164" t="s">
        <v>1601</v>
      </c>
      <c r="B757" s="107" t="s">
        <v>454</v>
      </c>
      <c r="C757" s="105">
        <v>335</v>
      </c>
    </row>
    <row r="758" ht="18.75" spans="1:3">
      <c r="A758" s="164" t="s">
        <v>1602</v>
      </c>
      <c r="B758" s="107" t="s">
        <v>1603</v>
      </c>
      <c r="C758" s="105">
        <v>0</v>
      </c>
    </row>
    <row r="759" ht="18.75" spans="1:3">
      <c r="A759" s="108">
        <v>21017</v>
      </c>
      <c r="B759" s="97" t="s">
        <v>1604</v>
      </c>
      <c r="C759" s="102">
        <v>21</v>
      </c>
    </row>
    <row r="760" ht="18.75" spans="1:3">
      <c r="A760" s="164" t="s">
        <v>1605</v>
      </c>
      <c r="B760" s="107" t="s">
        <v>436</v>
      </c>
      <c r="C760" s="102"/>
    </row>
    <row r="761" ht="18.75" spans="1:3">
      <c r="A761" s="164" t="s">
        <v>1606</v>
      </c>
      <c r="B761" s="107" t="s">
        <v>438</v>
      </c>
      <c r="C761" s="102"/>
    </row>
    <row r="762" ht="18.75" spans="1:3">
      <c r="A762" s="164" t="s">
        <v>1607</v>
      </c>
      <c r="B762" s="107" t="s">
        <v>440</v>
      </c>
      <c r="C762" s="102">
        <v>21</v>
      </c>
    </row>
    <row r="763" ht="18.75" spans="1:3">
      <c r="A763" s="164" t="s">
        <v>1608</v>
      </c>
      <c r="B763" s="107" t="s">
        <v>1609</v>
      </c>
      <c r="C763" s="102"/>
    </row>
    <row r="764" ht="18.75" spans="1:3">
      <c r="A764" s="103" t="s">
        <v>1610</v>
      </c>
      <c r="B764" s="107" t="s">
        <v>454</v>
      </c>
      <c r="C764" s="102"/>
    </row>
    <row r="765" ht="18.75" spans="1:3">
      <c r="A765" s="103" t="s">
        <v>1611</v>
      </c>
      <c r="B765" s="107" t="s">
        <v>1612</v>
      </c>
      <c r="C765" s="102"/>
    </row>
    <row r="766" ht="18.75" spans="1:3">
      <c r="A766" s="113" t="s">
        <v>1613</v>
      </c>
      <c r="B766" s="115" t="s">
        <v>1614</v>
      </c>
      <c r="C766" s="102">
        <v>60</v>
      </c>
    </row>
    <row r="767" ht="18.75" spans="1:3">
      <c r="A767" s="103" t="s">
        <v>1615</v>
      </c>
      <c r="B767" s="107" t="s">
        <v>436</v>
      </c>
      <c r="C767" s="102"/>
    </row>
    <row r="768" ht="18.75" spans="1:3">
      <c r="A768" s="103" t="s">
        <v>1616</v>
      </c>
      <c r="B768" s="107" t="s">
        <v>438</v>
      </c>
      <c r="C768" s="102"/>
    </row>
    <row r="769" ht="18.75" spans="1:3">
      <c r="A769" s="103" t="s">
        <v>1617</v>
      </c>
      <c r="B769" s="107" t="s">
        <v>440</v>
      </c>
      <c r="C769" s="102"/>
    </row>
    <row r="770" ht="18.75" spans="1:3">
      <c r="A770" s="103" t="s">
        <v>1618</v>
      </c>
      <c r="B770" s="107" t="s">
        <v>1619</v>
      </c>
      <c r="C770" s="102">
        <v>60</v>
      </c>
    </row>
    <row r="771" ht="18.75" spans="1:3">
      <c r="A771" s="113" t="s">
        <v>1620</v>
      </c>
      <c r="B771" s="115" t="s">
        <v>1621</v>
      </c>
      <c r="C771" s="102">
        <v>1282</v>
      </c>
    </row>
    <row r="772" ht="18.75" spans="1:3">
      <c r="A772" s="103" t="s">
        <v>1622</v>
      </c>
      <c r="B772" s="107" t="s">
        <v>1623</v>
      </c>
      <c r="C772" s="105">
        <v>71</v>
      </c>
    </row>
    <row r="773" ht="18.75" spans="1:3">
      <c r="A773" s="103" t="s">
        <v>1624</v>
      </c>
      <c r="B773" s="107" t="s">
        <v>1625</v>
      </c>
      <c r="C773" s="105"/>
    </row>
    <row r="774" ht="18.75" spans="1:3">
      <c r="A774" s="103" t="s">
        <v>1626</v>
      </c>
      <c r="B774" s="107" t="s">
        <v>1627</v>
      </c>
      <c r="C774" s="105">
        <v>1211</v>
      </c>
    </row>
    <row r="775" ht="18.75" spans="1:3">
      <c r="A775" s="108">
        <v>21099</v>
      </c>
      <c r="B775" s="97" t="s">
        <v>1628</v>
      </c>
      <c r="C775" s="102"/>
    </row>
    <row r="776" ht="18.75" spans="1:3">
      <c r="A776" s="103" t="s">
        <v>1629</v>
      </c>
      <c r="B776" s="107" t="s">
        <v>1628</v>
      </c>
      <c r="C776" s="102"/>
    </row>
    <row r="777" ht="18.75" spans="1:3">
      <c r="A777" s="108">
        <v>211</v>
      </c>
      <c r="B777" s="97" t="s">
        <v>90</v>
      </c>
      <c r="C777" s="102">
        <v>10740</v>
      </c>
    </row>
    <row r="778" ht="18.75" spans="1:3">
      <c r="A778" s="108">
        <v>21101</v>
      </c>
      <c r="B778" s="97" t="s">
        <v>1630</v>
      </c>
      <c r="C778" s="102">
        <v>154</v>
      </c>
    </row>
    <row r="779" ht="18.75" spans="1:3">
      <c r="A779" s="103" t="s">
        <v>1631</v>
      </c>
      <c r="B779" s="107" t="s">
        <v>436</v>
      </c>
      <c r="C779" s="105">
        <v>14</v>
      </c>
    </row>
    <row r="780" ht="18.75" spans="1:3">
      <c r="A780" s="103" t="s">
        <v>1632</v>
      </c>
      <c r="B780" s="107" t="s">
        <v>438</v>
      </c>
      <c r="C780" s="105">
        <v>0</v>
      </c>
    </row>
    <row r="781" ht="18.75" spans="1:3">
      <c r="A781" s="103" t="s">
        <v>1633</v>
      </c>
      <c r="B781" s="107" t="s">
        <v>440</v>
      </c>
      <c r="C781" s="105">
        <v>0</v>
      </c>
    </row>
    <row r="782" ht="18.75" spans="1:3">
      <c r="A782" s="103" t="s">
        <v>1634</v>
      </c>
      <c r="B782" s="107" t="s">
        <v>1635</v>
      </c>
      <c r="C782" s="105">
        <v>0</v>
      </c>
    </row>
    <row r="783" ht="18.75" spans="1:3">
      <c r="A783" s="103" t="s">
        <v>1636</v>
      </c>
      <c r="B783" s="107" t="s">
        <v>1637</v>
      </c>
      <c r="C783" s="105">
        <v>0</v>
      </c>
    </row>
    <row r="784" ht="18.75" spans="1:3">
      <c r="A784" s="103" t="s">
        <v>1638</v>
      </c>
      <c r="B784" s="107" t="s">
        <v>1639</v>
      </c>
      <c r="C784" s="105">
        <v>0</v>
      </c>
    </row>
    <row r="785" ht="18.75" spans="1:3">
      <c r="A785" s="103" t="s">
        <v>1640</v>
      </c>
      <c r="B785" s="107" t="s">
        <v>1641</v>
      </c>
      <c r="C785" s="105">
        <v>0</v>
      </c>
    </row>
    <row r="786" ht="18.75" spans="1:3">
      <c r="A786" s="103" t="s">
        <v>1642</v>
      </c>
      <c r="B786" s="107" t="s">
        <v>1643</v>
      </c>
      <c r="C786" s="105">
        <v>0</v>
      </c>
    </row>
    <row r="787" ht="18.75" spans="1:3">
      <c r="A787" s="103" t="s">
        <v>1644</v>
      </c>
      <c r="B787" s="107" t="s">
        <v>1645</v>
      </c>
      <c r="C787" s="105">
        <v>140</v>
      </c>
    </row>
    <row r="788" ht="18.75" spans="1:3">
      <c r="A788" s="108">
        <v>21102</v>
      </c>
      <c r="B788" s="97" t="s">
        <v>1646</v>
      </c>
      <c r="C788" s="102"/>
    </row>
    <row r="789" ht="18.75" spans="1:3">
      <c r="A789" s="103" t="s">
        <v>1647</v>
      </c>
      <c r="B789" s="107" t="s">
        <v>1648</v>
      </c>
      <c r="C789" s="102"/>
    </row>
    <row r="790" ht="18.75" spans="1:3">
      <c r="A790" s="103" t="s">
        <v>1649</v>
      </c>
      <c r="B790" s="107" t="s">
        <v>1650</v>
      </c>
      <c r="C790" s="102"/>
    </row>
    <row r="791" ht="18.75" spans="1:3">
      <c r="A791" s="103" t="s">
        <v>1651</v>
      </c>
      <c r="B791" s="107" t="s">
        <v>1652</v>
      </c>
      <c r="C791" s="102"/>
    </row>
    <row r="792" ht="18.75" spans="1:3">
      <c r="A792" s="108">
        <v>21103</v>
      </c>
      <c r="B792" s="97" t="s">
        <v>1653</v>
      </c>
      <c r="C792" s="119">
        <f>C793+C794+C795+C796+C797+C798+C799+C800</f>
        <v>4959</v>
      </c>
    </row>
    <row r="793" ht="18.75" spans="1:3">
      <c r="A793" s="103" t="s">
        <v>1654</v>
      </c>
      <c r="B793" s="107" t="s">
        <v>1655</v>
      </c>
      <c r="C793" s="105">
        <v>704</v>
      </c>
    </row>
    <row r="794" ht="18.75" spans="1:3">
      <c r="A794" s="103" t="s">
        <v>1656</v>
      </c>
      <c r="B794" s="107" t="s">
        <v>1657</v>
      </c>
      <c r="C794" s="105">
        <v>4040</v>
      </c>
    </row>
    <row r="795" ht="18.75" spans="1:3">
      <c r="A795" s="103" t="s">
        <v>1658</v>
      </c>
      <c r="B795" s="107" t="s">
        <v>1659</v>
      </c>
      <c r="C795" s="105">
        <v>0</v>
      </c>
    </row>
    <row r="796" ht="18.75" spans="1:3">
      <c r="A796" s="103" t="s">
        <v>1660</v>
      </c>
      <c r="B796" s="107" t="s">
        <v>1661</v>
      </c>
      <c r="C796" s="105">
        <v>0</v>
      </c>
    </row>
    <row r="797" ht="18.75" spans="1:3">
      <c r="A797" s="103" t="s">
        <v>1662</v>
      </c>
      <c r="B797" s="107" t="s">
        <v>1663</v>
      </c>
      <c r="C797" s="105">
        <v>0</v>
      </c>
    </row>
    <row r="798" ht="18.75" spans="1:3">
      <c r="A798" s="103" t="s">
        <v>1664</v>
      </c>
      <c r="B798" s="107" t="s">
        <v>1665</v>
      </c>
      <c r="C798" s="105">
        <v>0</v>
      </c>
    </row>
    <row r="799" ht="18.75" spans="1:3">
      <c r="A799" s="103" t="s">
        <v>1666</v>
      </c>
      <c r="B799" s="107" t="s">
        <v>1667</v>
      </c>
      <c r="C799" s="105">
        <v>0</v>
      </c>
    </row>
    <row r="800" ht="18.75" spans="1:3">
      <c r="A800" s="103" t="s">
        <v>1668</v>
      </c>
      <c r="B800" s="107" t="s">
        <v>1669</v>
      </c>
      <c r="C800" s="105">
        <v>215</v>
      </c>
    </row>
    <row r="801" ht="18.75" spans="1:3">
      <c r="A801" s="108">
        <v>21104</v>
      </c>
      <c r="B801" s="97" t="s">
        <v>1670</v>
      </c>
      <c r="C801" s="119">
        <v>3737</v>
      </c>
    </row>
    <row r="802" ht="18.75" spans="1:3">
      <c r="A802" s="103" t="s">
        <v>1671</v>
      </c>
      <c r="B802" s="107" t="s">
        <v>1672</v>
      </c>
      <c r="C802" s="105">
        <v>2872</v>
      </c>
    </row>
    <row r="803" ht="18.75" spans="1:3">
      <c r="A803" s="103" t="s">
        <v>1673</v>
      </c>
      <c r="B803" s="107" t="s">
        <v>1674</v>
      </c>
      <c r="C803" s="105">
        <v>857</v>
      </c>
    </row>
    <row r="804" ht="18.75" spans="1:3">
      <c r="A804" s="103" t="s">
        <v>1675</v>
      </c>
      <c r="B804" s="107" t="s">
        <v>1676</v>
      </c>
      <c r="C804" s="105">
        <v>0</v>
      </c>
    </row>
    <row r="805" ht="18.75" spans="1:3">
      <c r="A805" s="103" t="s">
        <v>1677</v>
      </c>
      <c r="B805" s="107" t="s">
        <v>1678</v>
      </c>
      <c r="C805" s="105">
        <v>0</v>
      </c>
    </row>
    <row r="806" ht="18.75" spans="1:3">
      <c r="A806" s="103" t="s">
        <v>1679</v>
      </c>
      <c r="B806" s="107" t="s">
        <v>1680</v>
      </c>
      <c r="C806" s="105">
        <v>0</v>
      </c>
    </row>
    <row r="807" ht="18.75" spans="1:3">
      <c r="A807" s="103" t="s">
        <v>1681</v>
      </c>
      <c r="B807" s="107" t="s">
        <v>1682</v>
      </c>
      <c r="C807" s="105">
        <v>8</v>
      </c>
    </row>
    <row r="808" ht="18.75" spans="1:3">
      <c r="A808" s="108">
        <v>21105</v>
      </c>
      <c r="B808" s="97" t="s">
        <v>1683</v>
      </c>
      <c r="C808" s="102">
        <v>528</v>
      </c>
    </row>
    <row r="809" ht="18.75" spans="1:3">
      <c r="A809" s="103" t="s">
        <v>1684</v>
      </c>
      <c r="B809" s="107" t="s">
        <v>1685</v>
      </c>
      <c r="C809" s="105">
        <v>288</v>
      </c>
    </row>
    <row r="810" ht="18.75" spans="1:3">
      <c r="A810" s="103" t="s">
        <v>1686</v>
      </c>
      <c r="B810" s="107" t="s">
        <v>1687</v>
      </c>
      <c r="C810" s="105">
        <v>0</v>
      </c>
    </row>
    <row r="811" ht="18.75" spans="1:3">
      <c r="A811" s="103" t="s">
        <v>1688</v>
      </c>
      <c r="B811" s="107" t="s">
        <v>1689</v>
      </c>
      <c r="C811" s="105">
        <v>0</v>
      </c>
    </row>
    <row r="812" ht="18.75" spans="1:3">
      <c r="A812" s="103" t="s">
        <v>1690</v>
      </c>
      <c r="B812" s="107" t="s">
        <v>1691</v>
      </c>
      <c r="C812" s="105">
        <v>0</v>
      </c>
    </row>
    <row r="813" ht="18.75" spans="1:3">
      <c r="A813" s="103" t="s">
        <v>1692</v>
      </c>
      <c r="B813" s="107" t="s">
        <v>1693</v>
      </c>
      <c r="C813" s="105">
        <v>0</v>
      </c>
    </row>
    <row r="814" ht="18.75" spans="1:3">
      <c r="A814" s="103" t="s">
        <v>1694</v>
      </c>
      <c r="B814" s="107" t="s">
        <v>1695</v>
      </c>
      <c r="C814" s="105">
        <v>240</v>
      </c>
    </row>
    <row r="815" ht="18.75" spans="1:3">
      <c r="A815" s="108">
        <v>21107</v>
      </c>
      <c r="B815" s="97" t="s">
        <v>1696</v>
      </c>
      <c r="C815" s="102"/>
    </row>
    <row r="816" ht="18.75" spans="1:3">
      <c r="A816" s="103" t="s">
        <v>1697</v>
      </c>
      <c r="B816" s="107" t="s">
        <v>1698</v>
      </c>
      <c r="C816" s="102"/>
    </row>
    <row r="817" ht="18.75" spans="1:3">
      <c r="A817" s="103" t="s">
        <v>1699</v>
      </c>
      <c r="B817" s="107" t="s">
        <v>1700</v>
      </c>
      <c r="C817" s="102"/>
    </row>
    <row r="818" ht="18.75" spans="1:3">
      <c r="A818" s="108">
        <v>21108</v>
      </c>
      <c r="B818" s="97" t="s">
        <v>1701</v>
      </c>
      <c r="C818" s="102"/>
    </row>
    <row r="819" ht="18.75" spans="1:3">
      <c r="A819" s="103" t="s">
        <v>1702</v>
      </c>
      <c r="B819" s="107" t="s">
        <v>1703</v>
      </c>
      <c r="C819" s="102"/>
    </row>
    <row r="820" ht="18.75" spans="1:3">
      <c r="A820" s="103" t="s">
        <v>1704</v>
      </c>
      <c r="B820" s="107" t="s">
        <v>1705</v>
      </c>
      <c r="C820" s="102"/>
    </row>
    <row r="821" ht="18.75" spans="1:3">
      <c r="A821" s="108">
        <v>21109</v>
      </c>
      <c r="B821" s="97" t="s">
        <v>1706</v>
      </c>
      <c r="C821" s="102"/>
    </row>
    <row r="822" ht="18.75" spans="1:3">
      <c r="A822" s="103" t="s">
        <v>1707</v>
      </c>
      <c r="B822" s="107" t="s">
        <v>1706</v>
      </c>
      <c r="C822" s="102"/>
    </row>
    <row r="823" ht="18.75" spans="1:3">
      <c r="A823" s="108">
        <v>21110</v>
      </c>
      <c r="B823" s="97" t="s">
        <v>1708</v>
      </c>
      <c r="C823" s="102"/>
    </row>
    <row r="824" ht="18.75" spans="1:3">
      <c r="A824" s="103" t="s">
        <v>1709</v>
      </c>
      <c r="B824" s="107" t="s">
        <v>1708</v>
      </c>
      <c r="C824" s="102"/>
    </row>
    <row r="825" ht="18.75" spans="1:3">
      <c r="A825" s="108">
        <v>21111</v>
      </c>
      <c r="B825" s="97" t="s">
        <v>1710</v>
      </c>
      <c r="C825" s="102"/>
    </row>
    <row r="826" ht="18.75" spans="1:3">
      <c r="A826" s="103" t="s">
        <v>1711</v>
      </c>
      <c r="B826" s="107" t="s">
        <v>1712</v>
      </c>
      <c r="C826" s="102"/>
    </row>
    <row r="827" ht="18.75" spans="1:3">
      <c r="A827" s="103" t="s">
        <v>1713</v>
      </c>
      <c r="B827" s="107" t="s">
        <v>1714</v>
      </c>
      <c r="C827" s="102"/>
    </row>
    <row r="828" ht="18.75" spans="1:3">
      <c r="A828" s="103" t="s">
        <v>1715</v>
      </c>
      <c r="B828" s="107" t="s">
        <v>1716</v>
      </c>
      <c r="C828" s="102"/>
    </row>
    <row r="829" ht="18.75" spans="1:3">
      <c r="A829" s="103" t="s">
        <v>1717</v>
      </c>
      <c r="B829" s="107" t="s">
        <v>1718</v>
      </c>
      <c r="C829" s="102"/>
    </row>
    <row r="830" ht="18.75" spans="1:3">
      <c r="A830" s="103" t="s">
        <v>1719</v>
      </c>
      <c r="B830" s="107" t="s">
        <v>1720</v>
      </c>
      <c r="C830" s="102"/>
    </row>
    <row r="831" ht="18.75" spans="1:3">
      <c r="A831" s="108"/>
      <c r="B831" s="97" t="s">
        <v>1721</v>
      </c>
      <c r="C831" s="102"/>
    </row>
    <row r="832" ht="18.75" spans="1:3">
      <c r="A832" s="103" t="s">
        <v>1722</v>
      </c>
      <c r="B832" s="107" t="s">
        <v>1723</v>
      </c>
      <c r="C832" s="102"/>
    </row>
    <row r="833" ht="18.75" spans="1:3">
      <c r="A833" s="103" t="s">
        <v>1724</v>
      </c>
      <c r="B833" s="107" t="s">
        <v>1725</v>
      </c>
      <c r="C833" s="102"/>
    </row>
    <row r="834" ht="18.75" spans="1:3">
      <c r="A834" s="108">
        <v>21113</v>
      </c>
      <c r="B834" s="97" t="s">
        <v>1726</v>
      </c>
      <c r="C834" s="102"/>
    </row>
    <row r="835" ht="18.75" spans="1:3">
      <c r="A835" s="103" t="s">
        <v>1727</v>
      </c>
      <c r="B835" s="107" t="s">
        <v>1726</v>
      </c>
      <c r="C835" s="102"/>
    </row>
    <row r="836" ht="18.75" spans="1:3">
      <c r="A836" s="108">
        <v>21114</v>
      </c>
      <c r="B836" s="97" t="s">
        <v>1728</v>
      </c>
      <c r="C836" s="119">
        <v>1268</v>
      </c>
    </row>
    <row r="837" ht="18.75" spans="1:3">
      <c r="A837" s="103" t="s">
        <v>1729</v>
      </c>
      <c r="B837" s="107" t="s">
        <v>436</v>
      </c>
      <c r="C837" s="105">
        <v>0</v>
      </c>
    </row>
    <row r="838" ht="18.75" spans="1:3">
      <c r="A838" s="103" t="s">
        <v>1730</v>
      </c>
      <c r="B838" s="107" t="s">
        <v>438</v>
      </c>
      <c r="C838" s="105">
        <v>0</v>
      </c>
    </row>
    <row r="839" ht="18.75" spans="1:3">
      <c r="A839" s="103" t="s">
        <v>1731</v>
      </c>
      <c r="B839" s="107" t="s">
        <v>440</v>
      </c>
      <c r="C839" s="105">
        <v>0</v>
      </c>
    </row>
    <row r="840" ht="18.75" spans="1:3">
      <c r="A840" s="103" t="s">
        <v>1732</v>
      </c>
      <c r="B840" s="107" t="s">
        <v>1733</v>
      </c>
      <c r="C840" s="105">
        <v>0</v>
      </c>
    </row>
    <row r="841" ht="18.75" spans="1:3">
      <c r="A841" s="103" t="s">
        <v>1734</v>
      </c>
      <c r="B841" s="107" t="s">
        <v>1735</v>
      </c>
      <c r="C841" s="105">
        <v>0</v>
      </c>
    </row>
    <row r="842" ht="18.75" spans="1:3">
      <c r="A842" s="103" t="s">
        <v>1736</v>
      </c>
      <c r="B842" s="107" t="s">
        <v>1737</v>
      </c>
      <c r="C842" s="105">
        <v>0</v>
      </c>
    </row>
    <row r="843" ht="18.75" spans="1:3">
      <c r="A843" s="103" t="s">
        <v>1738</v>
      </c>
      <c r="B843" s="107" t="s">
        <v>530</v>
      </c>
      <c r="C843" s="105">
        <v>0</v>
      </c>
    </row>
    <row r="844" ht="18.75" spans="1:3">
      <c r="A844" s="103" t="s">
        <v>1739</v>
      </c>
      <c r="B844" s="107" t="s">
        <v>1740</v>
      </c>
      <c r="C844" s="105">
        <v>0</v>
      </c>
    </row>
    <row r="845" ht="18.75" spans="1:3">
      <c r="A845" s="103" t="s">
        <v>1741</v>
      </c>
      <c r="B845" s="107" t="s">
        <v>454</v>
      </c>
      <c r="C845" s="105">
        <v>124</v>
      </c>
    </row>
    <row r="846" ht="18.75" spans="1:3">
      <c r="A846" s="103" t="s">
        <v>1742</v>
      </c>
      <c r="B846" s="107" t="s">
        <v>1743</v>
      </c>
      <c r="C846" s="105">
        <v>1144</v>
      </c>
    </row>
    <row r="847" ht="18.75" spans="1:3">
      <c r="A847" s="108">
        <v>21199</v>
      </c>
      <c r="B847" s="97" t="s">
        <v>1744</v>
      </c>
      <c r="C847" s="119">
        <v>94</v>
      </c>
    </row>
    <row r="848" ht="18.75" spans="1:3">
      <c r="A848" s="103" t="s">
        <v>1745</v>
      </c>
      <c r="B848" s="107" t="s">
        <v>1744</v>
      </c>
      <c r="C848" s="120">
        <v>94</v>
      </c>
    </row>
    <row r="849" s="87" customFormat="1" ht="18.75" spans="1:3">
      <c r="A849" s="121">
        <v>212</v>
      </c>
      <c r="B849" s="97" t="s">
        <v>91</v>
      </c>
      <c r="C849" s="119">
        <v>13350</v>
      </c>
    </row>
    <row r="850" ht="18.75" spans="1:3">
      <c r="A850" s="108">
        <v>21201</v>
      </c>
      <c r="B850" s="97" t="s">
        <v>1746</v>
      </c>
      <c r="C850" s="119">
        <f>C851+C852+C853+C854+C855+C856+C857+C858+C859+C860</f>
        <v>1907</v>
      </c>
    </row>
    <row r="851" ht="18.75" spans="1:3">
      <c r="A851" s="103" t="s">
        <v>1747</v>
      </c>
      <c r="B851" s="107" t="s">
        <v>436</v>
      </c>
      <c r="C851" s="105">
        <v>224</v>
      </c>
    </row>
    <row r="852" ht="18.75" spans="1:3">
      <c r="A852" s="103" t="s">
        <v>1748</v>
      </c>
      <c r="B852" s="107" t="s">
        <v>438</v>
      </c>
      <c r="C852" s="105">
        <v>64</v>
      </c>
    </row>
    <row r="853" ht="18.75" spans="1:3">
      <c r="A853" s="103" t="s">
        <v>1749</v>
      </c>
      <c r="B853" s="107" t="s">
        <v>440</v>
      </c>
      <c r="C853" s="105">
        <v>0</v>
      </c>
    </row>
    <row r="854" ht="18.75" spans="1:3">
      <c r="A854" s="103" t="s">
        <v>1750</v>
      </c>
      <c r="B854" s="107" t="s">
        <v>1751</v>
      </c>
      <c r="C854" s="105">
        <v>500</v>
      </c>
    </row>
    <row r="855" ht="18.75" spans="1:3">
      <c r="A855" s="103" t="s">
        <v>1752</v>
      </c>
      <c r="B855" s="107" t="s">
        <v>1753</v>
      </c>
      <c r="C855" s="105">
        <v>0</v>
      </c>
    </row>
    <row r="856" ht="18.75" spans="1:3">
      <c r="A856" s="103" t="s">
        <v>1754</v>
      </c>
      <c r="B856" s="107" t="s">
        <v>1755</v>
      </c>
      <c r="C856" s="105">
        <v>185</v>
      </c>
    </row>
    <row r="857" ht="18.75" spans="1:3">
      <c r="A857" s="103" t="s">
        <v>1756</v>
      </c>
      <c r="B857" s="107" t="s">
        <v>1757</v>
      </c>
      <c r="C857" s="105">
        <v>0</v>
      </c>
    </row>
    <row r="858" ht="18.75" spans="1:3">
      <c r="A858" s="103" t="s">
        <v>1758</v>
      </c>
      <c r="B858" s="107" t="s">
        <v>1759</v>
      </c>
      <c r="C858" s="105">
        <v>0</v>
      </c>
    </row>
    <row r="859" ht="18.75" spans="1:3">
      <c r="A859" s="103" t="s">
        <v>1760</v>
      </c>
      <c r="B859" s="107" t="s">
        <v>1761</v>
      </c>
      <c r="C859" s="105">
        <v>0</v>
      </c>
    </row>
    <row r="860" ht="18.75" spans="1:3">
      <c r="A860" s="103" t="s">
        <v>1762</v>
      </c>
      <c r="B860" s="107" t="s">
        <v>1763</v>
      </c>
      <c r="C860" s="105">
        <v>934</v>
      </c>
    </row>
    <row r="861" ht="18.75" spans="1:3">
      <c r="A861" s="108">
        <v>21202</v>
      </c>
      <c r="B861" s="97" t="s">
        <v>1764</v>
      </c>
      <c r="C861" s="119"/>
    </row>
    <row r="862" ht="18.75" spans="1:3">
      <c r="A862" s="103" t="s">
        <v>1765</v>
      </c>
      <c r="B862" s="107" t="s">
        <v>1764</v>
      </c>
      <c r="C862" s="120"/>
    </row>
    <row r="863" ht="18.75" spans="1:3">
      <c r="A863" s="108">
        <v>21203</v>
      </c>
      <c r="B863" s="97" t="s">
        <v>1766</v>
      </c>
      <c r="C863" s="119">
        <f>C864+C865</f>
        <v>7043</v>
      </c>
    </row>
    <row r="864" ht="18.75" spans="1:3">
      <c r="A864" s="103" t="s">
        <v>1767</v>
      </c>
      <c r="B864" s="107" t="s">
        <v>1768</v>
      </c>
      <c r="C864" s="105">
        <v>5669</v>
      </c>
    </row>
    <row r="865" ht="18.75" spans="1:3">
      <c r="A865" s="103" t="s">
        <v>1769</v>
      </c>
      <c r="B865" s="107" t="s">
        <v>1770</v>
      </c>
      <c r="C865" s="105">
        <v>1374</v>
      </c>
    </row>
    <row r="866" ht="18.75" spans="1:3">
      <c r="A866" s="108">
        <v>21205</v>
      </c>
      <c r="B866" s="97" t="s">
        <v>1771</v>
      </c>
      <c r="C866" s="119">
        <f>C867</f>
        <v>2214</v>
      </c>
    </row>
    <row r="867" ht="18.75" spans="1:3">
      <c r="A867" s="103" t="s">
        <v>1772</v>
      </c>
      <c r="B867" s="107" t="s">
        <v>1771</v>
      </c>
      <c r="C867" s="105">
        <v>2214</v>
      </c>
    </row>
    <row r="868" ht="18.75" spans="1:3">
      <c r="A868" s="108">
        <v>21206</v>
      </c>
      <c r="B868" s="97" t="s">
        <v>1773</v>
      </c>
      <c r="C868" s="119"/>
    </row>
    <row r="869" ht="18.75" spans="1:3">
      <c r="A869" s="103" t="s">
        <v>1774</v>
      </c>
      <c r="B869" s="107" t="s">
        <v>1773</v>
      </c>
      <c r="C869" s="120"/>
    </row>
    <row r="870" ht="18.75" spans="1:3">
      <c r="A870" s="108">
        <v>21299</v>
      </c>
      <c r="B870" s="97" t="s">
        <v>1775</v>
      </c>
      <c r="C870" s="105">
        <v>2186</v>
      </c>
    </row>
    <row r="871" ht="18.75" spans="1:3">
      <c r="A871" s="103" t="s">
        <v>1776</v>
      </c>
      <c r="B871" s="107" t="s">
        <v>1775</v>
      </c>
      <c r="C871" s="105">
        <v>2186</v>
      </c>
    </row>
    <row r="872" ht="18.75" spans="1:3">
      <c r="A872" s="108"/>
      <c r="B872" s="97" t="s">
        <v>92</v>
      </c>
      <c r="C872" s="119">
        <v>87050</v>
      </c>
    </row>
    <row r="873" ht="18.75" spans="1:3">
      <c r="A873" s="108">
        <v>21301</v>
      </c>
      <c r="B873" s="97" t="s">
        <v>1777</v>
      </c>
      <c r="C873" s="119">
        <v>15331</v>
      </c>
    </row>
    <row r="874" ht="18.75" spans="1:3">
      <c r="A874" s="103" t="s">
        <v>1778</v>
      </c>
      <c r="B874" s="107" t="s">
        <v>436</v>
      </c>
      <c r="C874" s="105">
        <v>717</v>
      </c>
    </row>
    <row r="875" ht="18.75" spans="1:3">
      <c r="A875" s="103" t="s">
        <v>1779</v>
      </c>
      <c r="B875" s="107" t="s">
        <v>438</v>
      </c>
      <c r="C875" s="105">
        <v>251</v>
      </c>
    </row>
    <row r="876" ht="18.75" spans="1:3">
      <c r="A876" s="103" t="s">
        <v>1780</v>
      </c>
      <c r="B876" s="107" t="s">
        <v>440</v>
      </c>
      <c r="C876" s="105">
        <v>0</v>
      </c>
    </row>
    <row r="877" ht="18.75" spans="1:3">
      <c r="A877" s="103" t="s">
        <v>1781</v>
      </c>
      <c r="B877" s="107" t="s">
        <v>454</v>
      </c>
      <c r="C877" s="105">
        <v>2129</v>
      </c>
    </row>
    <row r="878" ht="18.75" spans="1:3">
      <c r="A878" s="122" t="s">
        <v>1782</v>
      </c>
      <c r="B878" s="107" t="s">
        <v>1783</v>
      </c>
      <c r="C878" s="105">
        <v>0</v>
      </c>
    </row>
    <row r="879" ht="18.75" spans="1:3">
      <c r="A879" s="103" t="s">
        <v>1784</v>
      </c>
      <c r="B879" s="107" t="s">
        <v>1785</v>
      </c>
      <c r="C879" s="105">
        <v>239</v>
      </c>
    </row>
    <row r="880" ht="18.75" spans="1:3">
      <c r="A880" s="103" t="s">
        <v>1786</v>
      </c>
      <c r="B880" s="107" t="s">
        <v>1787</v>
      </c>
      <c r="C880" s="105">
        <v>92</v>
      </c>
    </row>
    <row r="881" ht="18.75" spans="1:3">
      <c r="A881" s="103" t="s">
        <v>1788</v>
      </c>
      <c r="B881" s="107" t="s">
        <v>1789</v>
      </c>
      <c r="C881" s="105">
        <v>77</v>
      </c>
    </row>
    <row r="882" ht="18.75" spans="1:3">
      <c r="A882" s="103" t="s">
        <v>1790</v>
      </c>
      <c r="B882" s="107" t="s">
        <v>1791</v>
      </c>
      <c r="C882" s="105">
        <v>5</v>
      </c>
    </row>
    <row r="883" ht="18.75" spans="1:3">
      <c r="A883" s="103" t="s">
        <v>1792</v>
      </c>
      <c r="B883" s="107" t="s">
        <v>1793</v>
      </c>
      <c r="C883" s="105">
        <v>64</v>
      </c>
    </row>
    <row r="884" ht="18.75" spans="1:3">
      <c r="A884" s="103" t="s">
        <v>1794</v>
      </c>
      <c r="B884" s="107" t="s">
        <v>1795</v>
      </c>
      <c r="C884" s="105">
        <v>0</v>
      </c>
    </row>
    <row r="885" ht="18.75" spans="1:3">
      <c r="A885" s="103" t="s">
        <v>1796</v>
      </c>
      <c r="B885" s="107" t="s">
        <v>1797</v>
      </c>
      <c r="C885" s="105">
        <v>0</v>
      </c>
    </row>
    <row r="886" ht="18.75" spans="1:3">
      <c r="A886" s="103" t="s">
        <v>1798</v>
      </c>
      <c r="B886" s="107" t="s">
        <v>1799</v>
      </c>
      <c r="C886" s="105">
        <v>398</v>
      </c>
    </row>
    <row r="887" ht="18.75" spans="1:3">
      <c r="A887" s="103" t="s">
        <v>1800</v>
      </c>
      <c r="B887" s="107" t="s">
        <v>1801</v>
      </c>
      <c r="C887" s="105">
        <v>845</v>
      </c>
    </row>
    <row r="888" ht="18.75" spans="1:3">
      <c r="A888" s="103" t="s">
        <v>1802</v>
      </c>
      <c r="B888" s="107" t="s">
        <v>1803</v>
      </c>
      <c r="C888" s="105">
        <v>0</v>
      </c>
    </row>
    <row r="889" ht="18.75" spans="1:3">
      <c r="A889" s="103" t="s">
        <v>1804</v>
      </c>
      <c r="B889" s="107" t="s">
        <v>1805</v>
      </c>
      <c r="C889" s="105">
        <v>7684</v>
      </c>
    </row>
    <row r="890" ht="18.75" spans="1:3">
      <c r="A890" s="103" t="s">
        <v>1806</v>
      </c>
      <c r="B890" s="107" t="s">
        <v>1807</v>
      </c>
      <c r="C890" s="105">
        <v>299</v>
      </c>
    </row>
    <row r="891" ht="18.75" spans="1:3">
      <c r="A891" s="103" t="s">
        <v>1808</v>
      </c>
      <c r="B891" s="107" t="s">
        <v>1809</v>
      </c>
      <c r="C891" s="105">
        <v>20</v>
      </c>
    </row>
    <row r="892" ht="18.75" spans="1:3">
      <c r="A892" s="103" t="s">
        <v>1810</v>
      </c>
      <c r="B892" s="107" t="s">
        <v>1811</v>
      </c>
      <c r="C892" s="105">
        <v>71</v>
      </c>
    </row>
    <row r="893" ht="18.75" spans="1:3">
      <c r="A893" s="103" t="s">
        <v>1812</v>
      </c>
      <c r="B893" s="107" t="s">
        <v>1813</v>
      </c>
      <c r="C893" s="105">
        <v>660</v>
      </c>
    </row>
    <row r="894" ht="18.75" spans="1:3">
      <c r="A894" s="103" t="s">
        <v>1814</v>
      </c>
      <c r="B894" s="107" t="s">
        <v>1815</v>
      </c>
      <c r="C894" s="105">
        <v>707</v>
      </c>
    </row>
    <row r="895" ht="18.75" spans="1:3">
      <c r="A895" s="103" t="s">
        <v>1816</v>
      </c>
      <c r="B895" s="107" t="s">
        <v>1817</v>
      </c>
      <c r="C895" s="105">
        <v>0</v>
      </c>
    </row>
    <row r="896" ht="18.75" spans="1:3">
      <c r="A896" s="103" t="s">
        <v>1818</v>
      </c>
      <c r="B896" s="107" t="s">
        <v>1819</v>
      </c>
      <c r="C896" s="105">
        <v>21</v>
      </c>
    </row>
    <row r="897" ht="18.75" spans="1:3">
      <c r="A897" s="103" t="s">
        <v>1820</v>
      </c>
      <c r="B897" s="107" t="s">
        <v>1821</v>
      </c>
      <c r="C897" s="105">
        <v>1052</v>
      </c>
    </row>
    <row r="898" ht="18.75" spans="1:3">
      <c r="A898" s="103" t="s">
        <v>1822</v>
      </c>
      <c r="B898" s="107" t="s">
        <v>1823</v>
      </c>
      <c r="C898" s="105">
        <v>0</v>
      </c>
    </row>
    <row r="899" ht="18.75" spans="1:3">
      <c r="A899" s="108">
        <v>21302</v>
      </c>
      <c r="B899" s="97" t="s">
        <v>1824</v>
      </c>
      <c r="C899" s="119">
        <v>9371</v>
      </c>
    </row>
    <row r="900" ht="18.75" spans="1:3">
      <c r="A900" s="103" t="s">
        <v>1825</v>
      </c>
      <c r="B900" s="107" t="s">
        <v>436</v>
      </c>
      <c r="C900" s="105">
        <v>444</v>
      </c>
    </row>
    <row r="901" ht="18.75" spans="1:3">
      <c r="A901" s="103" t="s">
        <v>1826</v>
      </c>
      <c r="B901" s="107" t="s">
        <v>438</v>
      </c>
      <c r="C901" s="105">
        <v>19</v>
      </c>
    </row>
    <row r="902" ht="18.75" spans="1:3">
      <c r="A902" s="103" t="s">
        <v>1827</v>
      </c>
      <c r="B902" s="107" t="s">
        <v>440</v>
      </c>
      <c r="C902" s="105">
        <v>0</v>
      </c>
    </row>
    <row r="903" ht="18.75" spans="1:3">
      <c r="A903" s="103" t="s">
        <v>1828</v>
      </c>
      <c r="B903" s="107" t="s">
        <v>1829</v>
      </c>
      <c r="C903" s="105">
        <v>1234</v>
      </c>
    </row>
    <row r="904" s="88" customFormat="1" ht="18.75" spans="1:3">
      <c r="A904" s="103" t="s">
        <v>1830</v>
      </c>
      <c r="B904" s="107" t="s">
        <v>1831</v>
      </c>
      <c r="C904" s="105">
        <v>6412</v>
      </c>
    </row>
    <row r="905" ht="18.75" spans="1:3">
      <c r="A905" s="103" t="s">
        <v>1832</v>
      </c>
      <c r="B905" s="107" t="s">
        <v>1833</v>
      </c>
      <c r="C905" s="105">
        <v>59</v>
      </c>
    </row>
    <row r="906" ht="18.75" spans="1:3">
      <c r="A906" s="103" t="s">
        <v>1834</v>
      </c>
      <c r="B906" s="107" t="s">
        <v>1835</v>
      </c>
      <c r="C906" s="105">
        <v>234</v>
      </c>
    </row>
    <row r="907" ht="18.75" spans="1:3">
      <c r="A907" s="103" t="s">
        <v>1836</v>
      </c>
      <c r="B907" s="107" t="s">
        <v>1837</v>
      </c>
      <c r="C907" s="105">
        <v>5</v>
      </c>
    </row>
    <row r="908" ht="18.75" spans="1:3">
      <c r="A908" s="103" t="s">
        <v>1838</v>
      </c>
      <c r="B908" s="107" t="s">
        <v>1839</v>
      </c>
      <c r="C908" s="105">
        <v>15</v>
      </c>
    </row>
    <row r="909" ht="18.75" spans="1:3">
      <c r="A909" s="103" t="s">
        <v>1840</v>
      </c>
      <c r="B909" s="107" t="s">
        <v>1841</v>
      </c>
      <c r="C909" s="105">
        <v>5</v>
      </c>
    </row>
    <row r="910" ht="18.75" spans="1:3">
      <c r="A910" s="103" t="s">
        <v>1842</v>
      </c>
      <c r="B910" s="107" t="s">
        <v>1843</v>
      </c>
      <c r="C910" s="105">
        <v>51</v>
      </c>
    </row>
    <row r="911" ht="18.75" spans="1:3">
      <c r="A911" s="103" t="s">
        <v>1844</v>
      </c>
      <c r="B911" s="107" t="s">
        <v>1845</v>
      </c>
      <c r="C911" s="105">
        <v>0</v>
      </c>
    </row>
    <row r="912" ht="18.75" spans="1:3">
      <c r="A912" s="103" t="s">
        <v>1846</v>
      </c>
      <c r="B912" s="107" t="s">
        <v>1847</v>
      </c>
      <c r="C912" s="105">
        <v>0</v>
      </c>
    </row>
    <row r="913" ht="18.75" spans="1:3">
      <c r="A913" s="103" t="s">
        <v>1848</v>
      </c>
      <c r="B913" s="107" t="s">
        <v>1849</v>
      </c>
      <c r="C913" s="105">
        <v>0</v>
      </c>
    </row>
    <row r="914" ht="18.75" spans="1:3">
      <c r="A914" s="103" t="s">
        <v>1850</v>
      </c>
      <c r="B914" s="107" t="s">
        <v>1851</v>
      </c>
      <c r="C914" s="105">
        <v>0</v>
      </c>
    </row>
    <row r="915" ht="18.75" spans="1:3">
      <c r="A915" s="103" t="s">
        <v>1852</v>
      </c>
      <c r="B915" s="107" t="s">
        <v>1853</v>
      </c>
      <c r="C915" s="105">
        <v>0</v>
      </c>
    </row>
    <row r="916" ht="18.75" spans="1:3">
      <c r="A916" s="103" t="s">
        <v>1854</v>
      </c>
      <c r="B916" s="107" t="s">
        <v>1855</v>
      </c>
      <c r="C916" s="105">
        <v>0</v>
      </c>
    </row>
    <row r="917" ht="18.75" spans="1:3">
      <c r="A917" s="103" t="s">
        <v>1856</v>
      </c>
      <c r="B917" s="107" t="s">
        <v>1857</v>
      </c>
      <c r="C917" s="105">
        <v>15</v>
      </c>
    </row>
    <row r="918" ht="18.75" spans="1:3">
      <c r="A918" s="103" t="s">
        <v>1858</v>
      </c>
      <c r="B918" s="107" t="s">
        <v>1859</v>
      </c>
      <c r="C918" s="105">
        <v>26</v>
      </c>
    </row>
    <row r="919" ht="18.75" spans="1:3">
      <c r="A919" s="103" t="s">
        <v>1860</v>
      </c>
      <c r="B919" s="107" t="s">
        <v>1795</v>
      </c>
      <c r="C919" s="105">
        <v>0</v>
      </c>
    </row>
    <row r="920" ht="18.75" spans="1:3">
      <c r="A920" s="103" t="s">
        <v>1861</v>
      </c>
      <c r="B920" s="107" t="s">
        <v>1862</v>
      </c>
      <c r="C920" s="105">
        <v>32</v>
      </c>
    </row>
    <row r="921" ht="18.75" spans="1:3">
      <c r="A921" s="103" t="s">
        <v>1863</v>
      </c>
      <c r="B921" s="107" t="s">
        <v>1864</v>
      </c>
      <c r="C921" s="105">
        <v>820</v>
      </c>
    </row>
    <row r="922" ht="18.75" spans="1:3">
      <c r="A922" s="108">
        <v>21303</v>
      </c>
      <c r="B922" s="97" t="s">
        <v>1865</v>
      </c>
      <c r="C922" s="119">
        <v>22897</v>
      </c>
    </row>
    <row r="923" ht="18.75" spans="1:3">
      <c r="A923" s="103" t="s">
        <v>1866</v>
      </c>
      <c r="B923" s="107" t="s">
        <v>436</v>
      </c>
      <c r="C923" s="105">
        <v>129</v>
      </c>
    </row>
    <row r="924" ht="18.75" spans="1:3">
      <c r="A924" s="103" t="s">
        <v>1867</v>
      </c>
      <c r="B924" s="107" t="s">
        <v>438</v>
      </c>
      <c r="C924" s="105">
        <v>6</v>
      </c>
    </row>
    <row r="925" ht="18.75" spans="1:3">
      <c r="A925" s="103" t="s">
        <v>1868</v>
      </c>
      <c r="B925" s="107" t="s">
        <v>440</v>
      </c>
      <c r="C925" s="105">
        <v>0</v>
      </c>
    </row>
    <row r="926" ht="18.75" spans="1:3">
      <c r="A926" s="103" t="s">
        <v>1869</v>
      </c>
      <c r="B926" s="107" t="s">
        <v>1870</v>
      </c>
      <c r="C926" s="105">
        <v>0</v>
      </c>
    </row>
    <row r="927" ht="18.75" spans="1:3">
      <c r="A927" s="103" t="s">
        <v>1871</v>
      </c>
      <c r="B927" s="107" t="s">
        <v>1872</v>
      </c>
      <c r="C927" s="105">
        <v>11907</v>
      </c>
    </row>
    <row r="928" ht="18.75" spans="1:3">
      <c r="A928" s="103" t="s">
        <v>1873</v>
      </c>
      <c r="B928" s="107" t="s">
        <v>1874</v>
      </c>
      <c r="C928" s="105">
        <v>101</v>
      </c>
    </row>
    <row r="929" ht="18.75" spans="1:3">
      <c r="A929" s="103" t="s">
        <v>1875</v>
      </c>
      <c r="B929" s="107" t="s">
        <v>1876</v>
      </c>
      <c r="C929" s="105">
        <v>0</v>
      </c>
    </row>
    <row r="930" ht="18.75" spans="1:3">
      <c r="A930" s="103" t="s">
        <v>1877</v>
      </c>
      <c r="B930" s="107" t="s">
        <v>1878</v>
      </c>
      <c r="C930" s="105">
        <v>49</v>
      </c>
    </row>
    <row r="931" ht="18.75" spans="1:3">
      <c r="A931" s="103" t="s">
        <v>1879</v>
      </c>
      <c r="B931" s="107" t="s">
        <v>1880</v>
      </c>
      <c r="C931" s="105">
        <v>0</v>
      </c>
    </row>
    <row r="932" ht="18.75" spans="1:3">
      <c r="A932" s="103" t="s">
        <v>1881</v>
      </c>
      <c r="B932" s="107" t="s">
        <v>1882</v>
      </c>
      <c r="C932" s="105">
        <v>3335</v>
      </c>
    </row>
    <row r="933" ht="18.75" spans="1:3">
      <c r="A933" s="103" t="s">
        <v>1883</v>
      </c>
      <c r="B933" s="107" t="s">
        <v>1884</v>
      </c>
      <c r="C933" s="105">
        <v>6</v>
      </c>
    </row>
    <row r="934" ht="18.75" spans="1:3">
      <c r="A934" s="103" t="s">
        <v>1885</v>
      </c>
      <c r="B934" s="107" t="s">
        <v>1886</v>
      </c>
      <c r="C934" s="105">
        <v>0</v>
      </c>
    </row>
    <row r="935" ht="18.75" spans="1:3">
      <c r="A935" s="103" t="s">
        <v>1887</v>
      </c>
      <c r="B935" s="107" t="s">
        <v>1888</v>
      </c>
      <c r="C935" s="105">
        <v>0</v>
      </c>
    </row>
    <row r="936" ht="18.75" spans="1:3">
      <c r="A936" s="103" t="s">
        <v>1889</v>
      </c>
      <c r="B936" s="107" t="s">
        <v>1890</v>
      </c>
      <c r="C936" s="105">
        <v>3656</v>
      </c>
    </row>
    <row r="937" ht="18.75" spans="1:3">
      <c r="A937" s="103" t="s">
        <v>1891</v>
      </c>
      <c r="B937" s="107" t="s">
        <v>1892</v>
      </c>
      <c r="C937" s="105">
        <v>472</v>
      </c>
    </row>
    <row r="938" ht="18.75" spans="1:3">
      <c r="A938" s="103" t="s">
        <v>1893</v>
      </c>
      <c r="B938" s="107" t="s">
        <v>1894</v>
      </c>
      <c r="C938" s="105">
        <v>203</v>
      </c>
    </row>
    <row r="939" ht="18.75" spans="1:3">
      <c r="A939" s="103" t="s">
        <v>1895</v>
      </c>
      <c r="B939" s="107" t="s">
        <v>1896</v>
      </c>
      <c r="C939" s="105">
        <v>0</v>
      </c>
    </row>
    <row r="940" ht="18.75" spans="1:3">
      <c r="A940" s="103" t="s">
        <v>1897</v>
      </c>
      <c r="B940" s="107" t="s">
        <v>1898</v>
      </c>
      <c r="C940" s="105">
        <v>0</v>
      </c>
    </row>
    <row r="941" ht="18.75" spans="1:3">
      <c r="A941" s="103" t="s">
        <v>1899</v>
      </c>
      <c r="B941" s="107" t="s">
        <v>1900</v>
      </c>
      <c r="C941" s="105">
        <v>39</v>
      </c>
    </row>
    <row r="942" ht="18.75" spans="1:3">
      <c r="A942" s="103" t="s">
        <v>1901</v>
      </c>
      <c r="B942" s="107" t="s">
        <v>1902</v>
      </c>
      <c r="C942" s="105">
        <v>0</v>
      </c>
    </row>
    <row r="943" ht="18.75" spans="1:3">
      <c r="A943" s="103" t="s">
        <v>1903</v>
      </c>
      <c r="B943" s="107" t="s">
        <v>1904</v>
      </c>
      <c r="C943" s="105">
        <v>0</v>
      </c>
    </row>
    <row r="944" ht="18.75" spans="1:3">
      <c r="A944" s="103" t="s">
        <v>1905</v>
      </c>
      <c r="B944" s="107" t="s">
        <v>1851</v>
      </c>
      <c r="C944" s="105">
        <v>0</v>
      </c>
    </row>
    <row r="945" ht="18.75" spans="1:3">
      <c r="A945" s="103" t="s">
        <v>1906</v>
      </c>
      <c r="B945" s="107" t="s">
        <v>1907</v>
      </c>
      <c r="C945" s="105">
        <v>0</v>
      </c>
    </row>
    <row r="946" ht="18.75" spans="1:3">
      <c r="A946" s="103" t="s">
        <v>1908</v>
      </c>
      <c r="B946" s="107" t="s">
        <v>1909</v>
      </c>
      <c r="C946" s="105">
        <v>1331</v>
      </c>
    </row>
    <row r="947" ht="18.75" spans="1:3">
      <c r="A947" s="103" t="s">
        <v>1910</v>
      </c>
      <c r="B947" s="107" t="s">
        <v>1911</v>
      </c>
      <c r="C947" s="105">
        <v>0</v>
      </c>
    </row>
    <row r="948" ht="18.75" spans="1:3">
      <c r="A948" s="103" t="s">
        <v>1912</v>
      </c>
      <c r="B948" s="107" t="s">
        <v>1913</v>
      </c>
      <c r="C948" s="105">
        <v>0</v>
      </c>
    </row>
    <row r="949" ht="18.75" spans="1:3">
      <c r="A949" s="103" t="s">
        <v>1914</v>
      </c>
      <c r="B949" s="107" t="s">
        <v>1915</v>
      </c>
      <c r="C949" s="105">
        <v>1663</v>
      </c>
    </row>
    <row r="950" ht="18.75" spans="1:3">
      <c r="A950" s="108">
        <v>21305</v>
      </c>
      <c r="B950" s="123" t="s">
        <v>1916</v>
      </c>
      <c r="C950" s="119">
        <v>27740</v>
      </c>
    </row>
    <row r="951" ht="18.75" spans="1:3">
      <c r="A951" s="122" t="s">
        <v>1917</v>
      </c>
      <c r="B951" s="124" t="s">
        <v>1918</v>
      </c>
      <c r="C951" s="120">
        <v>21290</v>
      </c>
    </row>
    <row r="952" ht="18.75" spans="1:3">
      <c r="A952" s="103" t="s">
        <v>1919</v>
      </c>
      <c r="B952" s="107" t="s">
        <v>1920</v>
      </c>
      <c r="C952" s="120">
        <v>16225</v>
      </c>
    </row>
    <row r="953" ht="18.75" spans="1:3">
      <c r="A953" s="103" t="s">
        <v>1921</v>
      </c>
      <c r="B953" s="107" t="s">
        <v>1922</v>
      </c>
      <c r="C953" s="120"/>
    </row>
    <row r="954" ht="18.75" spans="1:3">
      <c r="A954" s="103" t="s">
        <v>1923</v>
      </c>
      <c r="B954" s="107" t="s">
        <v>1924</v>
      </c>
      <c r="C954" s="120">
        <v>15</v>
      </c>
    </row>
    <row r="955" ht="18.75" spans="1:3">
      <c r="A955" s="103" t="s">
        <v>1925</v>
      </c>
      <c r="B955" s="107" t="s">
        <v>1926</v>
      </c>
      <c r="C955" s="120"/>
    </row>
    <row r="956" ht="18.75" spans="1:3">
      <c r="A956" s="103" t="s">
        <v>1927</v>
      </c>
      <c r="B956" s="107" t="s">
        <v>1928</v>
      </c>
      <c r="C956" s="120"/>
    </row>
    <row r="957" ht="18.75" spans="1:3">
      <c r="A957" s="108">
        <v>21307</v>
      </c>
      <c r="B957" s="123" t="s">
        <v>1929</v>
      </c>
      <c r="C957" s="119">
        <v>9911</v>
      </c>
    </row>
    <row r="958" ht="18.75" spans="1:3">
      <c r="A958" s="103" t="s">
        <v>1930</v>
      </c>
      <c r="B958" s="107" t="s">
        <v>1931</v>
      </c>
      <c r="C958" s="105">
        <v>2420</v>
      </c>
    </row>
    <row r="959" ht="18.75" spans="1:3">
      <c r="A959" s="103" t="s">
        <v>1932</v>
      </c>
      <c r="B959" s="107" t="s">
        <v>1933</v>
      </c>
      <c r="C959" s="105">
        <v>6806</v>
      </c>
    </row>
    <row r="960" ht="18.75" spans="1:3">
      <c r="A960" s="103" t="s">
        <v>1934</v>
      </c>
      <c r="B960" s="107" t="s">
        <v>1935</v>
      </c>
      <c r="C960" s="105">
        <v>0</v>
      </c>
    </row>
    <row r="961" ht="18.75" spans="1:3">
      <c r="A961" s="103" t="s">
        <v>1936</v>
      </c>
      <c r="B961" s="107" t="s">
        <v>1937</v>
      </c>
      <c r="C961" s="105">
        <v>31</v>
      </c>
    </row>
    <row r="962" ht="18.75" spans="1:3">
      <c r="A962" s="103" t="s">
        <v>1938</v>
      </c>
      <c r="B962" s="107" t="s">
        <v>1939</v>
      </c>
      <c r="C962" s="105">
        <v>654</v>
      </c>
    </row>
    <row r="963" ht="18.75" spans="1:3">
      <c r="A963" s="108">
        <v>21308</v>
      </c>
      <c r="B963" s="123" t="s">
        <v>1940</v>
      </c>
      <c r="C963" s="119">
        <v>1591</v>
      </c>
    </row>
    <row r="964" ht="18.75" spans="1:3">
      <c r="A964" s="103" t="s">
        <v>1941</v>
      </c>
      <c r="B964" s="107" t="s">
        <v>1942</v>
      </c>
      <c r="C964" s="105">
        <v>0</v>
      </c>
    </row>
    <row r="965" ht="18.75" spans="1:3">
      <c r="A965" s="103" t="s">
        <v>1943</v>
      </c>
      <c r="B965" s="107" t="s">
        <v>1944</v>
      </c>
      <c r="C965" s="105">
        <v>1572</v>
      </c>
    </row>
    <row r="966" ht="18.75" spans="1:3">
      <c r="A966" s="103" t="s">
        <v>1945</v>
      </c>
      <c r="B966" s="107" t="s">
        <v>1946</v>
      </c>
      <c r="C966" s="105">
        <v>19</v>
      </c>
    </row>
    <row r="967" ht="18.75" spans="1:3">
      <c r="A967" s="103" t="s">
        <v>1947</v>
      </c>
      <c r="B967" s="107" t="s">
        <v>1948</v>
      </c>
      <c r="C967" s="105">
        <v>0</v>
      </c>
    </row>
    <row r="968" ht="18.75" spans="1:3">
      <c r="A968" s="103" t="s">
        <v>1949</v>
      </c>
      <c r="B968" s="107" t="s">
        <v>1950</v>
      </c>
      <c r="C968" s="105">
        <v>0</v>
      </c>
    </row>
    <row r="969" ht="18.75" spans="1:3">
      <c r="A969" s="108">
        <v>21309</v>
      </c>
      <c r="B969" s="97" t="s">
        <v>1951</v>
      </c>
      <c r="C969" s="102"/>
    </row>
    <row r="970" ht="18.75" spans="1:3">
      <c r="A970" s="103" t="s">
        <v>1952</v>
      </c>
      <c r="B970" s="107" t="s">
        <v>1953</v>
      </c>
      <c r="C970" s="102"/>
    </row>
    <row r="971" ht="18.75" spans="1:3">
      <c r="A971" s="103" t="s">
        <v>1954</v>
      </c>
      <c r="B971" s="107" t="s">
        <v>1955</v>
      </c>
      <c r="C971" s="102"/>
    </row>
    <row r="972" ht="18.75" spans="1:3">
      <c r="A972" s="108">
        <v>21399</v>
      </c>
      <c r="B972" s="123" t="s">
        <v>1956</v>
      </c>
      <c r="C972" s="119">
        <v>209</v>
      </c>
    </row>
    <row r="973" ht="18.75" spans="1:3">
      <c r="A973" s="103" t="s">
        <v>1957</v>
      </c>
      <c r="B973" s="107" t="s">
        <v>1958</v>
      </c>
      <c r="C973" s="120"/>
    </row>
    <row r="974" ht="18.75" spans="1:3">
      <c r="A974" s="103" t="s">
        <v>1959</v>
      </c>
      <c r="B974" s="107" t="s">
        <v>1956</v>
      </c>
      <c r="C974" s="120">
        <v>209</v>
      </c>
    </row>
    <row r="975" ht="18.75" spans="1:3">
      <c r="A975" s="108">
        <v>214</v>
      </c>
      <c r="B975" s="97" t="s">
        <v>93</v>
      </c>
      <c r="C975" s="119">
        <v>13200</v>
      </c>
    </row>
    <row r="976" ht="18.75" spans="1:3">
      <c r="A976" s="108">
        <v>21401</v>
      </c>
      <c r="B976" s="97" t="s">
        <v>1960</v>
      </c>
      <c r="C976" s="119">
        <v>13019</v>
      </c>
    </row>
    <row r="977" ht="18.75" spans="1:3">
      <c r="A977" s="103" t="s">
        <v>1961</v>
      </c>
      <c r="B977" s="107" t="s">
        <v>436</v>
      </c>
      <c r="C977" s="105">
        <v>252</v>
      </c>
    </row>
    <row r="978" ht="18.75" spans="1:3">
      <c r="A978" s="103" t="s">
        <v>1962</v>
      </c>
      <c r="B978" s="107" t="s">
        <v>438</v>
      </c>
      <c r="C978" s="105">
        <v>52</v>
      </c>
    </row>
    <row r="979" ht="18.75" spans="1:3">
      <c r="A979" s="103" t="s">
        <v>1963</v>
      </c>
      <c r="B979" s="107" t="s">
        <v>440</v>
      </c>
      <c r="C979" s="105">
        <v>0</v>
      </c>
    </row>
    <row r="980" ht="18.75" spans="1:3">
      <c r="A980" s="103" t="s">
        <v>1964</v>
      </c>
      <c r="B980" s="107" t="s">
        <v>1965</v>
      </c>
      <c r="C980" s="105">
        <v>7512</v>
      </c>
    </row>
    <row r="981" ht="18.75" spans="1:3">
      <c r="A981" s="103" t="s">
        <v>1966</v>
      </c>
      <c r="B981" s="107" t="s">
        <v>1967</v>
      </c>
      <c r="C981" s="105">
        <v>2259</v>
      </c>
    </row>
    <row r="982" ht="18.75" spans="1:3">
      <c r="A982" s="103" t="s">
        <v>1968</v>
      </c>
      <c r="B982" s="107" t="s">
        <v>1969</v>
      </c>
      <c r="C982" s="105">
        <v>0</v>
      </c>
    </row>
    <row r="983" ht="18.75" spans="1:3">
      <c r="A983" s="103" t="s">
        <v>1970</v>
      </c>
      <c r="B983" s="107" t="s">
        <v>1971</v>
      </c>
      <c r="C983" s="105">
        <v>955</v>
      </c>
    </row>
    <row r="984" ht="18.75" spans="1:3">
      <c r="A984" s="103" t="s">
        <v>1972</v>
      </c>
      <c r="B984" s="107" t="s">
        <v>1973</v>
      </c>
      <c r="C984" s="105">
        <v>848</v>
      </c>
    </row>
    <row r="985" ht="18.75" spans="1:3">
      <c r="A985" s="103" t="s">
        <v>1974</v>
      </c>
      <c r="B985" s="107" t="s">
        <v>1975</v>
      </c>
      <c r="C985" s="105">
        <v>0</v>
      </c>
    </row>
    <row r="986" ht="18.75" spans="1:3">
      <c r="A986" s="103" t="s">
        <v>1976</v>
      </c>
      <c r="B986" s="107" t="s">
        <v>1977</v>
      </c>
      <c r="C986" s="105">
        <v>0</v>
      </c>
    </row>
    <row r="987" ht="18.75" spans="1:3">
      <c r="A987" s="103" t="s">
        <v>1978</v>
      </c>
      <c r="B987" s="107" t="s">
        <v>1979</v>
      </c>
      <c r="C987" s="105">
        <v>0</v>
      </c>
    </row>
    <row r="988" ht="18.75" spans="1:3">
      <c r="A988" s="103" t="s">
        <v>1980</v>
      </c>
      <c r="B988" s="107" t="s">
        <v>1981</v>
      </c>
      <c r="C988" s="105">
        <v>0</v>
      </c>
    </row>
    <row r="989" ht="18.75" spans="1:3">
      <c r="A989" s="103" t="s">
        <v>1982</v>
      </c>
      <c r="B989" s="107" t="s">
        <v>1983</v>
      </c>
      <c r="C989" s="105">
        <v>0</v>
      </c>
    </row>
    <row r="990" ht="18.75" spans="1:3">
      <c r="A990" s="103" t="s">
        <v>1984</v>
      </c>
      <c r="B990" s="107" t="s">
        <v>1985</v>
      </c>
      <c r="C990" s="105">
        <v>0</v>
      </c>
    </row>
    <row r="991" ht="18.75" spans="1:3">
      <c r="A991" s="103" t="s">
        <v>1986</v>
      </c>
      <c r="B991" s="107" t="s">
        <v>1987</v>
      </c>
      <c r="C991" s="105">
        <v>0</v>
      </c>
    </row>
    <row r="992" ht="18.75" spans="1:3">
      <c r="A992" s="103" t="s">
        <v>1988</v>
      </c>
      <c r="B992" s="107" t="s">
        <v>1989</v>
      </c>
      <c r="C992" s="105">
        <v>0</v>
      </c>
    </row>
    <row r="993" ht="18.75" spans="1:3">
      <c r="A993" s="103" t="s">
        <v>1990</v>
      </c>
      <c r="B993" s="107" t="s">
        <v>1991</v>
      </c>
      <c r="C993" s="105">
        <v>0</v>
      </c>
    </row>
    <row r="994" ht="18.75" spans="1:3">
      <c r="A994" s="103" t="s">
        <v>1992</v>
      </c>
      <c r="B994" s="107" t="s">
        <v>1993</v>
      </c>
      <c r="C994" s="105">
        <v>0</v>
      </c>
    </row>
    <row r="995" ht="18.75" spans="1:3">
      <c r="A995" s="103" t="s">
        <v>1994</v>
      </c>
      <c r="B995" s="107" t="s">
        <v>1995</v>
      </c>
      <c r="C995" s="105">
        <v>0</v>
      </c>
    </row>
    <row r="996" ht="18.75" spans="1:3">
      <c r="A996" s="103" t="s">
        <v>1996</v>
      </c>
      <c r="B996" s="107" t="s">
        <v>1997</v>
      </c>
      <c r="C996" s="105">
        <v>1141</v>
      </c>
    </row>
    <row r="997" ht="18.75" spans="1:3">
      <c r="A997" s="108">
        <v>21402</v>
      </c>
      <c r="B997" s="97" t="s">
        <v>1998</v>
      </c>
      <c r="C997" s="102">
        <v>50</v>
      </c>
    </row>
    <row r="998" ht="18.75" spans="1:3">
      <c r="A998" s="103" t="s">
        <v>1999</v>
      </c>
      <c r="B998" s="107" t="s">
        <v>436</v>
      </c>
      <c r="C998" s="102"/>
    </row>
    <row r="999" ht="18.75" spans="1:3">
      <c r="A999" s="103" t="s">
        <v>2000</v>
      </c>
      <c r="B999" s="107" t="s">
        <v>438</v>
      </c>
      <c r="C999" s="102"/>
    </row>
    <row r="1000" ht="18.75" spans="1:3">
      <c r="A1000" s="103" t="s">
        <v>2001</v>
      </c>
      <c r="B1000" s="107" t="s">
        <v>440</v>
      </c>
      <c r="C1000" s="102"/>
    </row>
    <row r="1001" ht="18.75" spans="1:3">
      <c r="A1001" s="103" t="s">
        <v>2002</v>
      </c>
      <c r="B1001" s="107" t="s">
        <v>2003</v>
      </c>
      <c r="C1001" s="102"/>
    </row>
    <row r="1002" ht="18.75" spans="1:3">
      <c r="A1002" s="103" t="s">
        <v>2004</v>
      </c>
      <c r="B1002" s="107" t="s">
        <v>2005</v>
      </c>
      <c r="C1002" s="102"/>
    </row>
    <row r="1003" ht="18.75" spans="1:3">
      <c r="A1003" s="103" t="s">
        <v>2006</v>
      </c>
      <c r="B1003" s="107" t="s">
        <v>2007</v>
      </c>
      <c r="C1003" s="102"/>
    </row>
    <row r="1004" ht="18.75" spans="1:3">
      <c r="A1004" s="103" t="s">
        <v>2008</v>
      </c>
      <c r="B1004" s="107" t="s">
        <v>2009</v>
      </c>
      <c r="C1004" s="102"/>
    </row>
    <row r="1005" ht="18.75" spans="1:3">
      <c r="A1005" s="103" t="s">
        <v>2010</v>
      </c>
      <c r="B1005" s="107" t="s">
        <v>2011</v>
      </c>
      <c r="C1005" s="102"/>
    </row>
    <row r="1006" ht="18.75" spans="1:3">
      <c r="A1006" s="103" t="s">
        <v>2012</v>
      </c>
      <c r="B1006" s="107" t="s">
        <v>2013</v>
      </c>
      <c r="C1006" s="102">
        <v>50</v>
      </c>
    </row>
    <row r="1007" ht="18.75" spans="1:3">
      <c r="A1007" s="108">
        <v>21403</v>
      </c>
      <c r="B1007" s="97" t="s">
        <v>2014</v>
      </c>
      <c r="C1007" s="102"/>
    </row>
    <row r="1008" ht="18.75" spans="1:3">
      <c r="A1008" s="103" t="s">
        <v>2015</v>
      </c>
      <c r="B1008" s="107" t="s">
        <v>436</v>
      </c>
      <c r="C1008" s="102"/>
    </row>
    <row r="1009" ht="18.75" spans="1:3">
      <c r="A1009" s="103" t="s">
        <v>2016</v>
      </c>
      <c r="B1009" s="107" t="s">
        <v>438</v>
      </c>
      <c r="C1009" s="102"/>
    </row>
    <row r="1010" ht="18.75" spans="1:3">
      <c r="A1010" s="103" t="s">
        <v>2017</v>
      </c>
      <c r="B1010" s="107" t="s">
        <v>440</v>
      </c>
      <c r="C1010" s="102"/>
    </row>
    <row r="1011" ht="18.75" spans="1:3">
      <c r="A1011" s="103" t="s">
        <v>2018</v>
      </c>
      <c r="B1011" s="107" t="s">
        <v>2019</v>
      </c>
      <c r="C1011" s="102"/>
    </row>
    <row r="1012" ht="18.75" spans="1:3">
      <c r="A1012" s="103" t="s">
        <v>2020</v>
      </c>
      <c r="B1012" s="107" t="s">
        <v>2021</v>
      </c>
      <c r="C1012" s="102"/>
    </row>
    <row r="1013" ht="18.75" spans="1:3">
      <c r="A1013" s="103" t="s">
        <v>2022</v>
      </c>
      <c r="B1013" s="107" t="s">
        <v>2023</v>
      </c>
      <c r="C1013" s="102"/>
    </row>
    <row r="1014" ht="18.75" spans="1:3">
      <c r="A1014" s="103" t="s">
        <v>2024</v>
      </c>
      <c r="B1014" s="107" t="s">
        <v>2025</v>
      </c>
      <c r="C1014" s="102"/>
    </row>
    <row r="1015" ht="18.75" spans="1:3">
      <c r="A1015" s="103" t="s">
        <v>2026</v>
      </c>
      <c r="B1015" s="107" t="s">
        <v>2027</v>
      </c>
      <c r="C1015" s="102"/>
    </row>
    <row r="1016" ht="18.75" spans="1:3">
      <c r="A1016" s="103" t="s">
        <v>2028</v>
      </c>
      <c r="B1016" s="107" t="s">
        <v>2029</v>
      </c>
      <c r="C1016" s="102"/>
    </row>
    <row r="1017" ht="18.75" spans="1:3">
      <c r="A1017" s="108">
        <v>21405</v>
      </c>
      <c r="B1017" s="97" t="s">
        <v>2030</v>
      </c>
      <c r="C1017" s="102"/>
    </row>
    <row r="1018" ht="18.75" spans="1:3">
      <c r="A1018" s="103" t="s">
        <v>2031</v>
      </c>
      <c r="B1018" s="107" t="s">
        <v>436</v>
      </c>
      <c r="C1018" s="102"/>
    </row>
    <row r="1019" ht="18.75" spans="1:3">
      <c r="A1019" s="103" t="s">
        <v>2032</v>
      </c>
      <c r="B1019" s="107" t="s">
        <v>438</v>
      </c>
      <c r="C1019" s="102"/>
    </row>
    <row r="1020" ht="18.75" spans="1:3">
      <c r="A1020" s="103" t="s">
        <v>2033</v>
      </c>
      <c r="B1020" s="107" t="s">
        <v>440</v>
      </c>
      <c r="C1020" s="102"/>
    </row>
    <row r="1021" ht="18.75" spans="1:3">
      <c r="A1021" s="103" t="s">
        <v>2034</v>
      </c>
      <c r="B1021" s="107" t="s">
        <v>2011</v>
      </c>
      <c r="C1021" s="102"/>
    </row>
    <row r="1022" ht="18.75" spans="1:3">
      <c r="A1022" s="103" t="s">
        <v>2035</v>
      </c>
      <c r="B1022" s="107" t="s">
        <v>2036</v>
      </c>
      <c r="C1022" s="102"/>
    </row>
    <row r="1023" ht="18.75" spans="1:3">
      <c r="A1023" s="103" t="s">
        <v>2037</v>
      </c>
      <c r="B1023" s="107" t="s">
        <v>2038</v>
      </c>
      <c r="C1023" s="102"/>
    </row>
    <row r="1024" ht="18.75" spans="1:3">
      <c r="A1024" s="108">
        <v>21499</v>
      </c>
      <c r="B1024" s="97" t="s">
        <v>2039</v>
      </c>
      <c r="C1024" s="102">
        <v>131</v>
      </c>
    </row>
    <row r="1025" ht="18.75" spans="1:3">
      <c r="A1025" s="103" t="s">
        <v>2040</v>
      </c>
      <c r="B1025" s="107" t="s">
        <v>2041</v>
      </c>
      <c r="C1025" s="102"/>
    </row>
    <row r="1026" ht="18.75" spans="1:3">
      <c r="A1026" s="103" t="s">
        <v>2042</v>
      </c>
      <c r="B1026" s="107" t="s">
        <v>2039</v>
      </c>
      <c r="C1026" s="102">
        <v>131</v>
      </c>
    </row>
    <row r="1027" ht="18.75" spans="1:3">
      <c r="A1027" s="108">
        <v>215</v>
      </c>
      <c r="B1027" s="97" t="s">
        <v>94</v>
      </c>
      <c r="C1027" s="119">
        <v>1400</v>
      </c>
    </row>
    <row r="1028" ht="18.75" spans="1:3">
      <c r="A1028" s="108">
        <v>21501</v>
      </c>
      <c r="B1028" s="97" t="s">
        <v>2043</v>
      </c>
      <c r="C1028" s="119">
        <v>20</v>
      </c>
    </row>
    <row r="1029" ht="18.75" spans="1:3">
      <c r="A1029" s="103" t="s">
        <v>2044</v>
      </c>
      <c r="B1029" s="107" t="s">
        <v>436</v>
      </c>
      <c r="C1029" s="105">
        <v>0</v>
      </c>
    </row>
    <row r="1030" ht="18.75" spans="1:3">
      <c r="A1030" s="103" t="s">
        <v>2045</v>
      </c>
      <c r="B1030" s="107" t="s">
        <v>438</v>
      </c>
      <c r="C1030" s="105">
        <v>0</v>
      </c>
    </row>
    <row r="1031" ht="18.75" spans="1:3">
      <c r="A1031" s="103" t="s">
        <v>2046</v>
      </c>
      <c r="B1031" s="107" t="s">
        <v>440</v>
      </c>
      <c r="C1031" s="105">
        <v>0</v>
      </c>
    </row>
    <row r="1032" ht="18.75" spans="1:3">
      <c r="A1032" s="103" t="s">
        <v>2047</v>
      </c>
      <c r="B1032" s="107" t="s">
        <v>2048</v>
      </c>
      <c r="C1032" s="105">
        <v>0</v>
      </c>
    </row>
    <row r="1033" ht="18.75" spans="1:3">
      <c r="A1033" s="103" t="s">
        <v>2049</v>
      </c>
      <c r="B1033" s="107" t="s">
        <v>2050</v>
      </c>
      <c r="C1033" s="105">
        <v>0</v>
      </c>
    </row>
    <row r="1034" ht="18.75" spans="1:3">
      <c r="A1034" s="103" t="s">
        <v>2051</v>
      </c>
      <c r="B1034" s="107" t="s">
        <v>2052</v>
      </c>
      <c r="C1034" s="105">
        <v>0</v>
      </c>
    </row>
    <row r="1035" ht="18.75" spans="1:3">
      <c r="A1035" s="103" t="s">
        <v>2053</v>
      </c>
      <c r="B1035" s="107" t="s">
        <v>2054</v>
      </c>
      <c r="C1035" s="105">
        <v>0</v>
      </c>
    </row>
    <row r="1036" ht="18.75" spans="1:3">
      <c r="A1036" s="103" t="s">
        <v>2055</v>
      </c>
      <c r="B1036" s="107" t="s">
        <v>2056</v>
      </c>
      <c r="C1036" s="105">
        <v>0</v>
      </c>
    </row>
    <row r="1037" ht="18.75" spans="1:3">
      <c r="A1037" s="103" t="s">
        <v>2057</v>
      </c>
      <c r="B1037" s="107" t="s">
        <v>2058</v>
      </c>
      <c r="C1037" s="105">
        <v>20</v>
      </c>
    </row>
    <row r="1038" ht="18.75" spans="1:3">
      <c r="A1038" s="108">
        <v>21502</v>
      </c>
      <c r="B1038" s="97" t="s">
        <v>2059</v>
      </c>
      <c r="C1038" s="119"/>
    </row>
    <row r="1039" ht="18.75" spans="1:3">
      <c r="A1039" s="103" t="s">
        <v>2060</v>
      </c>
      <c r="B1039" s="107" t="s">
        <v>436</v>
      </c>
      <c r="C1039" s="120"/>
    </row>
    <row r="1040" ht="18.75" spans="1:3">
      <c r="A1040" s="103" t="s">
        <v>2061</v>
      </c>
      <c r="B1040" s="107" t="s">
        <v>438</v>
      </c>
      <c r="C1040" s="120"/>
    </row>
    <row r="1041" ht="18.75" spans="1:3">
      <c r="A1041" s="103" t="s">
        <v>2062</v>
      </c>
      <c r="B1041" s="107" t="s">
        <v>440</v>
      </c>
      <c r="C1041" s="120"/>
    </row>
    <row r="1042" ht="18.75" spans="1:3">
      <c r="A1042" s="103" t="s">
        <v>2063</v>
      </c>
      <c r="B1042" s="107" t="s">
        <v>2064</v>
      </c>
      <c r="C1042" s="120"/>
    </row>
    <row r="1043" ht="18.75" spans="1:3">
      <c r="A1043" s="103" t="s">
        <v>2065</v>
      </c>
      <c r="B1043" s="107" t="s">
        <v>2066</v>
      </c>
      <c r="C1043" s="120"/>
    </row>
    <row r="1044" ht="18.75" spans="1:3">
      <c r="A1044" s="103" t="s">
        <v>2067</v>
      </c>
      <c r="B1044" s="107" t="s">
        <v>2068</v>
      </c>
      <c r="C1044" s="120"/>
    </row>
    <row r="1045" ht="18.75" spans="1:3">
      <c r="A1045" s="103" t="s">
        <v>2069</v>
      </c>
      <c r="B1045" s="107" t="s">
        <v>2070</v>
      </c>
      <c r="C1045" s="120"/>
    </row>
    <row r="1046" ht="18.75" spans="1:3">
      <c r="A1046" s="103" t="s">
        <v>2071</v>
      </c>
      <c r="B1046" s="107" t="s">
        <v>2072</v>
      </c>
      <c r="C1046" s="120"/>
    </row>
    <row r="1047" ht="18.75" spans="1:3">
      <c r="A1047" s="103" t="s">
        <v>2073</v>
      </c>
      <c r="B1047" s="107" t="s">
        <v>2074</v>
      </c>
      <c r="C1047" s="120"/>
    </row>
    <row r="1048" ht="18.75" spans="1:3">
      <c r="A1048" s="103" t="s">
        <v>2075</v>
      </c>
      <c r="B1048" s="107" t="s">
        <v>2076</v>
      </c>
      <c r="C1048" s="120"/>
    </row>
    <row r="1049" ht="18.75" spans="1:3">
      <c r="A1049" s="103" t="s">
        <v>2077</v>
      </c>
      <c r="B1049" s="107" t="s">
        <v>2078</v>
      </c>
      <c r="C1049" s="120"/>
    </row>
    <row r="1050" ht="18.75" spans="1:3">
      <c r="A1050" s="103" t="s">
        <v>2079</v>
      </c>
      <c r="B1050" s="107" t="s">
        <v>2080</v>
      </c>
      <c r="C1050" s="120"/>
    </row>
    <row r="1051" ht="18.75" spans="1:3">
      <c r="A1051" s="103" t="s">
        <v>2081</v>
      </c>
      <c r="B1051" s="107" t="s">
        <v>2082</v>
      </c>
      <c r="C1051" s="120"/>
    </row>
    <row r="1052" ht="18.75" spans="1:3">
      <c r="A1052" s="103" t="s">
        <v>2083</v>
      </c>
      <c r="B1052" s="107" t="s">
        <v>2084</v>
      </c>
      <c r="C1052" s="120"/>
    </row>
    <row r="1053" ht="18.75" spans="1:3">
      <c r="A1053" s="103" t="s">
        <v>2085</v>
      </c>
      <c r="B1053" s="107" t="s">
        <v>2086</v>
      </c>
      <c r="C1053" s="120"/>
    </row>
    <row r="1054" ht="18.75" spans="1:3">
      <c r="A1054" s="108">
        <v>21503</v>
      </c>
      <c r="B1054" s="97" t="s">
        <v>2087</v>
      </c>
      <c r="C1054" s="119"/>
    </row>
    <row r="1055" ht="18.75" spans="1:3">
      <c r="A1055" s="103" t="s">
        <v>2088</v>
      </c>
      <c r="B1055" s="107" t="s">
        <v>436</v>
      </c>
      <c r="C1055" s="120"/>
    </row>
    <row r="1056" ht="18.75" spans="1:3">
      <c r="A1056" s="103" t="s">
        <v>2089</v>
      </c>
      <c r="B1056" s="107" t="s">
        <v>438</v>
      </c>
      <c r="C1056" s="120"/>
    </row>
    <row r="1057" ht="18.75" spans="1:3">
      <c r="A1057" s="103" t="s">
        <v>2090</v>
      </c>
      <c r="B1057" s="107" t="s">
        <v>440</v>
      </c>
      <c r="C1057" s="120"/>
    </row>
    <row r="1058" ht="18.75" spans="1:3">
      <c r="A1058" s="103" t="s">
        <v>2091</v>
      </c>
      <c r="B1058" s="107" t="s">
        <v>2092</v>
      </c>
      <c r="C1058" s="120"/>
    </row>
    <row r="1059" ht="18.75" spans="1:3">
      <c r="A1059" s="108">
        <v>21505</v>
      </c>
      <c r="B1059" s="97" t="s">
        <v>2093</v>
      </c>
      <c r="C1059" s="119">
        <v>127</v>
      </c>
    </row>
    <row r="1060" ht="18.75" spans="1:3">
      <c r="A1060" s="103" t="s">
        <v>2094</v>
      </c>
      <c r="B1060" s="107" t="s">
        <v>436</v>
      </c>
      <c r="C1060" s="105">
        <v>0</v>
      </c>
    </row>
    <row r="1061" ht="18.75" spans="1:3">
      <c r="A1061" s="103" t="s">
        <v>2095</v>
      </c>
      <c r="B1061" s="107" t="s">
        <v>438</v>
      </c>
      <c r="C1061" s="105">
        <v>0</v>
      </c>
    </row>
    <row r="1062" ht="18.75" spans="1:3">
      <c r="A1062" s="103" t="s">
        <v>2096</v>
      </c>
      <c r="B1062" s="107" t="s">
        <v>440</v>
      </c>
      <c r="C1062" s="105">
        <v>0</v>
      </c>
    </row>
    <row r="1063" ht="18.75" spans="1:3">
      <c r="A1063" s="103" t="s">
        <v>2097</v>
      </c>
      <c r="B1063" s="107" t="s">
        <v>2098</v>
      </c>
      <c r="C1063" s="105">
        <v>0</v>
      </c>
    </row>
    <row r="1064" ht="18.75" spans="1:3">
      <c r="A1064" s="103" t="s">
        <v>2099</v>
      </c>
      <c r="B1064" s="107" t="s">
        <v>2100</v>
      </c>
      <c r="C1064" s="105">
        <v>127</v>
      </c>
    </row>
    <row r="1065" ht="18.75" spans="1:3">
      <c r="A1065" s="103" t="s">
        <v>2101</v>
      </c>
      <c r="B1065" s="107" t="s">
        <v>2102</v>
      </c>
      <c r="C1065" s="105">
        <v>0</v>
      </c>
    </row>
    <row r="1066" ht="18.75" spans="1:3">
      <c r="A1066" s="103" t="s">
        <v>2103</v>
      </c>
      <c r="B1066" s="107" t="s">
        <v>2104</v>
      </c>
      <c r="C1066" s="105">
        <v>0</v>
      </c>
    </row>
    <row r="1067" ht="18.75" spans="1:3">
      <c r="A1067" s="103" t="s">
        <v>2105</v>
      </c>
      <c r="B1067" s="107" t="s">
        <v>2106</v>
      </c>
      <c r="C1067" s="105">
        <v>0</v>
      </c>
    </row>
    <row r="1068" ht="18.75" spans="1:3">
      <c r="A1068" s="103" t="s">
        <v>2107</v>
      </c>
      <c r="B1068" s="107" t="s">
        <v>454</v>
      </c>
      <c r="C1068" s="105">
        <v>0</v>
      </c>
    </row>
    <row r="1069" ht="18.75" spans="1:3">
      <c r="A1069" s="103" t="s">
        <v>2108</v>
      </c>
      <c r="B1069" s="107" t="s">
        <v>2109</v>
      </c>
      <c r="C1069" s="105">
        <v>0</v>
      </c>
    </row>
    <row r="1070" ht="18.75" spans="1:3">
      <c r="A1070" s="108">
        <v>21507</v>
      </c>
      <c r="B1070" s="97" t="s">
        <v>2110</v>
      </c>
      <c r="C1070" s="119"/>
    </row>
    <row r="1071" ht="18.75" spans="1:3">
      <c r="A1071" s="103" t="s">
        <v>2111</v>
      </c>
      <c r="B1071" s="107" t="s">
        <v>436</v>
      </c>
      <c r="C1071" s="120"/>
    </row>
    <row r="1072" ht="18.75" spans="1:3">
      <c r="A1072" s="103" t="s">
        <v>2112</v>
      </c>
      <c r="B1072" s="107" t="s">
        <v>438</v>
      </c>
      <c r="C1072" s="120"/>
    </row>
    <row r="1073" ht="18.75" spans="1:3">
      <c r="A1073" s="103" t="s">
        <v>2113</v>
      </c>
      <c r="B1073" s="107" t="s">
        <v>440</v>
      </c>
      <c r="C1073" s="120"/>
    </row>
    <row r="1074" ht="18.75" spans="1:3">
      <c r="A1074" s="103" t="s">
        <v>2114</v>
      </c>
      <c r="B1074" s="107" t="s">
        <v>2115</v>
      </c>
      <c r="C1074" s="120"/>
    </row>
    <row r="1075" ht="18.75" spans="1:3">
      <c r="A1075" s="103" t="s">
        <v>2116</v>
      </c>
      <c r="B1075" s="107" t="s">
        <v>2117</v>
      </c>
      <c r="C1075" s="120"/>
    </row>
    <row r="1076" ht="18.75" spans="1:3">
      <c r="A1076" s="108">
        <v>21508</v>
      </c>
      <c r="B1076" s="97" t="s">
        <v>2118</v>
      </c>
      <c r="C1076" s="119">
        <v>998</v>
      </c>
    </row>
    <row r="1077" s="89" customFormat="1" ht="18.75" spans="1:3">
      <c r="A1077" s="103" t="s">
        <v>2119</v>
      </c>
      <c r="B1077" s="107" t="s">
        <v>436</v>
      </c>
      <c r="C1077" s="105">
        <v>0</v>
      </c>
    </row>
    <row r="1078" s="89" customFormat="1" ht="18.75" spans="1:3">
      <c r="A1078" s="103" t="s">
        <v>2120</v>
      </c>
      <c r="B1078" s="107" t="s">
        <v>438</v>
      </c>
      <c r="C1078" s="105">
        <v>0</v>
      </c>
    </row>
    <row r="1079" s="89" customFormat="1" ht="18.75" spans="1:3">
      <c r="A1079" s="103" t="s">
        <v>2121</v>
      </c>
      <c r="B1079" s="107" t="s">
        <v>440</v>
      </c>
      <c r="C1079" s="105">
        <v>0</v>
      </c>
    </row>
    <row r="1080" s="89" customFormat="1" ht="18.75" spans="1:3">
      <c r="A1080" s="103" t="s">
        <v>2122</v>
      </c>
      <c r="B1080" s="107" t="s">
        <v>2123</v>
      </c>
      <c r="C1080" s="105">
        <v>0</v>
      </c>
    </row>
    <row r="1081" s="89" customFormat="1" ht="18.75" spans="1:3">
      <c r="A1081" s="103" t="s">
        <v>2124</v>
      </c>
      <c r="B1081" s="107" t="s">
        <v>2125</v>
      </c>
      <c r="C1081" s="105">
        <v>0</v>
      </c>
    </row>
    <row r="1082" s="89" customFormat="1" ht="18.75" spans="1:3">
      <c r="A1082" s="103" t="s">
        <v>2126</v>
      </c>
      <c r="B1082" s="107" t="s">
        <v>2127</v>
      </c>
      <c r="C1082" s="105">
        <v>0</v>
      </c>
    </row>
    <row r="1083" s="89" customFormat="1" ht="18.75" spans="1:3">
      <c r="A1083" s="103" t="s">
        <v>2128</v>
      </c>
      <c r="B1083" s="107" t="s">
        <v>2129</v>
      </c>
      <c r="C1083" s="105">
        <v>998</v>
      </c>
    </row>
    <row r="1084" ht="18.75" spans="1:3">
      <c r="A1084" s="108">
        <v>21599</v>
      </c>
      <c r="B1084" s="97" t="s">
        <v>2130</v>
      </c>
      <c r="C1084" s="119">
        <v>255</v>
      </c>
    </row>
    <row r="1085" ht="18.75" spans="1:3">
      <c r="A1085" s="103" t="s">
        <v>2131</v>
      </c>
      <c r="B1085" s="107" t="s">
        <v>2132</v>
      </c>
      <c r="C1085" s="120"/>
    </row>
    <row r="1086" ht="18.75" spans="1:3">
      <c r="A1086" s="103" t="s">
        <v>2133</v>
      </c>
      <c r="B1086" s="107" t="s">
        <v>2134</v>
      </c>
      <c r="C1086" s="120"/>
    </row>
    <row r="1087" ht="18.75" spans="1:3">
      <c r="A1087" s="103" t="s">
        <v>2135</v>
      </c>
      <c r="B1087" s="107" t="s">
        <v>2136</v>
      </c>
      <c r="C1087" s="120"/>
    </row>
    <row r="1088" ht="18.75" spans="1:3">
      <c r="A1088" s="103" t="s">
        <v>2137</v>
      </c>
      <c r="B1088" s="125" t="s">
        <v>2138</v>
      </c>
      <c r="C1088" s="120"/>
    </row>
    <row r="1089" ht="18.75" spans="1:3">
      <c r="A1089" s="103" t="s">
        <v>2139</v>
      </c>
      <c r="B1089" s="107" t="s">
        <v>2130</v>
      </c>
      <c r="C1089" s="120">
        <v>255</v>
      </c>
    </row>
    <row r="1090" ht="18.75" spans="1:3">
      <c r="A1090" s="108">
        <v>216</v>
      </c>
      <c r="B1090" s="97" t="s">
        <v>95</v>
      </c>
      <c r="C1090" s="119">
        <v>1200</v>
      </c>
    </row>
    <row r="1091" ht="18.75" spans="1:3">
      <c r="A1091" s="108">
        <v>21602</v>
      </c>
      <c r="B1091" s="97" t="s">
        <v>2140</v>
      </c>
      <c r="C1091" s="119">
        <v>700</v>
      </c>
    </row>
    <row r="1092" ht="18.75" spans="1:3">
      <c r="A1092" s="103" t="s">
        <v>2141</v>
      </c>
      <c r="B1092" s="107" t="s">
        <v>436</v>
      </c>
      <c r="C1092" s="105">
        <v>113</v>
      </c>
    </row>
    <row r="1093" ht="18.75" spans="1:3">
      <c r="A1093" s="103" t="s">
        <v>2142</v>
      </c>
      <c r="B1093" s="107" t="s">
        <v>438</v>
      </c>
      <c r="C1093" s="105">
        <v>73</v>
      </c>
    </row>
    <row r="1094" ht="18.75" spans="1:3">
      <c r="A1094" s="103" t="s">
        <v>2143</v>
      </c>
      <c r="B1094" s="107" t="s">
        <v>440</v>
      </c>
      <c r="C1094" s="105">
        <v>0</v>
      </c>
    </row>
    <row r="1095" ht="18.75" spans="1:3">
      <c r="A1095" s="103" t="s">
        <v>2144</v>
      </c>
      <c r="B1095" s="107" t="s">
        <v>2145</v>
      </c>
      <c r="C1095" s="105">
        <v>0</v>
      </c>
    </row>
    <row r="1096" ht="18.75" spans="1:3">
      <c r="A1096" s="103" t="s">
        <v>2146</v>
      </c>
      <c r="B1096" s="107" t="s">
        <v>2147</v>
      </c>
      <c r="C1096" s="105">
        <v>0</v>
      </c>
    </row>
    <row r="1097" ht="18.75" spans="1:3">
      <c r="A1097" s="103" t="s">
        <v>2148</v>
      </c>
      <c r="B1097" s="107" t="s">
        <v>2149</v>
      </c>
      <c r="C1097" s="105">
        <v>0</v>
      </c>
    </row>
    <row r="1098" ht="18.75" spans="1:3">
      <c r="A1098" s="103" t="s">
        <v>2150</v>
      </c>
      <c r="B1098" s="107" t="s">
        <v>2151</v>
      </c>
      <c r="C1098" s="105">
        <v>0</v>
      </c>
    </row>
    <row r="1099" ht="18.75" spans="1:3">
      <c r="A1099" s="103" t="s">
        <v>2152</v>
      </c>
      <c r="B1099" s="107" t="s">
        <v>454</v>
      </c>
      <c r="C1099" s="105">
        <v>0</v>
      </c>
    </row>
    <row r="1100" ht="18.75" spans="1:3">
      <c r="A1100" s="103" t="s">
        <v>2153</v>
      </c>
      <c r="B1100" s="107" t="s">
        <v>2154</v>
      </c>
      <c r="C1100" s="105">
        <v>514</v>
      </c>
    </row>
    <row r="1101" ht="18.75" spans="1:3">
      <c r="A1101" s="108">
        <v>21606</v>
      </c>
      <c r="B1101" s="97" t="s">
        <v>2155</v>
      </c>
      <c r="C1101" s="119"/>
    </row>
    <row r="1102" ht="18.75" spans="1:3">
      <c r="A1102" s="103" t="s">
        <v>2156</v>
      </c>
      <c r="B1102" s="107" t="s">
        <v>436</v>
      </c>
      <c r="C1102" s="120"/>
    </row>
    <row r="1103" ht="18.75" spans="1:3">
      <c r="A1103" s="103" t="s">
        <v>2157</v>
      </c>
      <c r="B1103" s="107" t="s">
        <v>438</v>
      </c>
      <c r="C1103" s="120"/>
    </row>
    <row r="1104" ht="18.75" spans="1:3">
      <c r="A1104" s="103" t="s">
        <v>2158</v>
      </c>
      <c r="B1104" s="107" t="s">
        <v>440</v>
      </c>
      <c r="C1104" s="120"/>
    </row>
    <row r="1105" ht="18.75" spans="1:3">
      <c r="A1105" s="103" t="s">
        <v>2159</v>
      </c>
      <c r="B1105" s="107" t="s">
        <v>2160</v>
      </c>
      <c r="C1105" s="120"/>
    </row>
    <row r="1106" ht="18.75" spans="1:3">
      <c r="A1106" s="103" t="s">
        <v>2161</v>
      </c>
      <c r="B1106" s="107" t="s">
        <v>2162</v>
      </c>
      <c r="C1106" s="120"/>
    </row>
    <row r="1107" ht="18.75" spans="1:3">
      <c r="A1107" s="108">
        <v>21699</v>
      </c>
      <c r="B1107" s="97" t="s">
        <v>2163</v>
      </c>
      <c r="C1107" s="119">
        <v>500</v>
      </c>
    </row>
    <row r="1108" ht="18.75" spans="1:3">
      <c r="A1108" s="103" t="s">
        <v>2164</v>
      </c>
      <c r="B1108" s="107" t="s">
        <v>2165</v>
      </c>
      <c r="C1108" s="120"/>
    </row>
    <row r="1109" ht="18.75" spans="1:3">
      <c r="A1109" s="103" t="s">
        <v>2166</v>
      </c>
      <c r="B1109" s="107" t="s">
        <v>2163</v>
      </c>
      <c r="C1109" s="120">
        <v>500</v>
      </c>
    </row>
    <row r="1110" ht="18.75" spans="1:3">
      <c r="A1110" s="108">
        <v>217</v>
      </c>
      <c r="B1110" s="97" t="s">
        <v>96</v>
      </c>
      <c r="C1110" s="119">
        <v>200</v>
      </c>
    </row>
    <row r="1111" ht="18.75" spans="1:3">
      <c r="A1111" s="108">
        <v>21701</v>
      </c>
      <c r="B1111" s="97" t="s">
        <v>2167</v>
      </c>
      <c r="C1111" s="119"/>
    </row>
    <row r="1112" ht="18.75" spans="1:3">
      <c r="A1112" s="103" t="s">
        <v>2168</v>
      </c>
      <c r="B1112" s="107" t="s">
        <v>436</v>
      </c>
      <c r="C1112" s="120"/>
    </row>
    <row r="1113" ht="18.75" spans="1:3">
      <c r="A1113" s="103" t="s">
        <v>2169</v>
      </c>
      <c r="B1113" s="107" t="s">
        <v>438</v>
      </c>
      <c r="C1113" s="120"/>
    </row>
    <row r="1114" ht="18.75" spans="1:3">
      <c r="A1114" s="103" t="s">
        <v>2170</v>
      </c>
      <c r="B1114" s="107" t="s">
        <v>440</v>
      </c>
      <c r="C1114" s="120"/>
    </row>
    <row r="1115" ht="18.75" spans="1:3">
      <c r="A1115" s="103" t="s">
        <v>2171</v>
      </c>
      <c r="B1115" s="107" t="s">
        <v>2172</v>
      </c>
      <c r="C1115" s="120"/>
    </row>
    <row r="1116" ht="18.75" spans="1:3">
      <c r="A1116" s="103" t="s">
        <v>2173</v>
      </c>
      <c r="B1116" s="107" t="s">
        <v>454</v>
      </c>
      <c r="C1116" s="120"/>
    </row>
    <row r="1117" ht="18.75" spans="1:3">
      <c r="A1117" s="103" t="s">
        <v>2174</v>
      </c>
      <c r="B1117" s="107" t="s">
        <v>2175</v>
      </c>
      <c r="C1117" s="120"/>
    </row>
    <row r="1118" ht="18.75" spans="1:3">
      <c r="A1118" s="108">
        <v>21702</v>
      </c>
      <c r="B1118" s="97" t="s">
        <v>2176</v>
      </c>
      <c r="C1118" s="119"/>
    </row>
    <row r="1119" ht="18.75" spans="1:3">
      <c r="A1119" s="103" t="s">
        <v>2177</v>
      </c>
      <c r="B1119" s="107" t="s">
        <v>2178</v>
      </c>
      <c r="C1119" s="120"/>
    </row>
    <row r="1120" ht="18.75" spans="1:3">
      <c r="A1120" s="103" t="s">
        <v>2179</v>
      </c>
      <c r="B1120" s="107" t="s">
        <v>2180</v>
      </c>
      <c r="C1120" s="120"/>
    </row>
    <row r="1121" ht="18.75" spans="1:3">
      <c r="A1121" s="103" t="s">
        <v>2181</v>
      </c>
      <c r="B1121" s="107" t="s">
        <v>2182</v>
      </c>
      <c r="C1121" s="120"/>
    </row>
    <row r="1122" ht="18.75" spans="1:3">
      <c r="A1122" s="103" t="s">
        <v>2183</v>
      </c>
      <c r="B1122" s="107" t="s">
        <v>2184</v>
      </c>
      <c r="C1122" s="120"/>
    </row>
    <row r="1123" ht="18.75" spans="1:3">
      <c r="A1123" s="103" t="s">
        <v>2185</v>
      </c>
      <c r="B1123" s="107" t="s">
        <v>2186</v>
      </c>
      <c r="C1123" s="120"/>
    </row>
    <row r="1124" ht="18.75" spans="1:3">
      <c r="A1124" s="103" t="s">
        <v>2187</v>
      </c>
      <c r="B1124" s="107" t="s">
        <v>2188</v>
      </c>
      <c r="C1124" s="120"/>
    </row>
    <row r="1125" ht="18.75" spans="1:3">
      <c r="A1125" s="103" t="s">
        <v>2189</v>
      </c>
      <c r="B1125" s="107" t="s">
        <v>2190</v>
      </c>
      <c r="C1125" s="120"/>
    </row>
    <row r="1126" ht="18.75" spans="1:3">
      <c r="A1126" s="103" t="s">
        <v>2191</v>
      </c>
      <c r="B1126" s="107" t="s">
        <v>2192</v>
      </c>
      <c r="C1126" s="120"/>
    </row>
    <row r="1127" ht="18.75" spans="1:3">
      <c r="A1127" s="103" t="s">
        <v>2193</v>
      </c>
      <c r="B1127" s="107" t="s">
        <v>2194</v>
      </c>
      <c r="C1127" s="120"/>
    </row>
    <row r="1128" ht="18.75" spans="1:3">
      <c r="A1128" s="108">
        <v>21703</v>
      </c>
      <c r="B1128" s="97" t="s">
        <v>2195</v>
      </c>
      <c r="C1128" s="119">
        <v>39</v>
      </c>
    </row>
    <row r="1129" ht="18.75" spans="1:3">
      <c r="A1129" s="103" t="s">
        <v>2196</v>
      </c>
      <c r="B1129" s="107" t="s">
        <v>2197</v>
      </c>
      <c r="C1129" s="120"/>
    </row>
    <row r="1130" ht="18.75" spans="1:3">
      <c r="A1130" s="103" t="s">
        <v>2198</v>
      </c>
      <c r="B1130" s="107" t="s">
        <v>2199</v>
      </c>
      <c r="C1130" s="120"/>
    </row>
    <row r="1131" ht="18.75" spans="1:3">
      <c r="A1131" s="103" t="s">
        <v>2200</v>
      </c>
      <c r="B1131" s="107" t="s">
        <v>2201</v>
      </c>
      <c r="C1131" s="120"/>
    </row>
    <row r="1132" ht="18.75" spans="1:3">
      <c r="A1132" s="103" t="s">
        <v>2202</v>
      </c>
      <c r="B1132" s="107" t="s">
        <v>2203</v>
      </c>
      <c r="C1132" s="120"/>
    </row>
    <row r="1133" ht="18.75" spans="1:3">
      <c r="A1133" s="103" t="s">
        <v>2204</v>
      </c>
      <c r="B1133" s="107" t="s">
        <v>2205</v>
      </c>
      <c r="C1133" s="120">
        <v>39</v>
      </c>
    </row>
    <row r="1134" ht="18.75" spans="1:3">
      <c r="A1134" s="108">
        <v>21704</v>
      </c>
      <c r="B1134" s="97" t="s">
        <v>2206</v>
      </c>
      <c r="C1134" s="119"/>
    </row>
    <row r="1135" ht="18.75" spans="1:3">
      <c r="A1135" s="103" t="s">
        <v>2207</v>
      </c>
      <c r="B1135" s="107" t="s">
        <v>2208</v>
      </c>
      <c r="C1135" s="120"/>
    </row>
    <row r="1136" ht="18.75" spans="1:3">
      <c r="A1136" s="108">
        <v>21799</v>
      </c>
      <c r="B1136" s="97" t="s">
        <v>2209</v>
      </c>
      <c r="C1136" s="119">
        <v>161</v>
      </c>
    </row>
    <row r="1137" ht="18.75" spans="1:3">
      <c r="A1137" s="103" t="s">
        <v>2210</v>
      </c>
      <c r="B1137" s="107" t="s">
        <v>2211</v>
      </c>
      <c r="C1137" s="120"/>
    </row>
    <row r="1138" ht="18.75" spans="1:3">
      <c r="A1138" s="103" t="s">
        <v>2212</v>
      </c>
      <c r="B1138" s="107" t="s">
        <v>2209</v>
      </c>
      <c r="C1138" s="120">
        <v>161</v>
      </c>
    </row>
    <row r="1139" ht="18.75" spans="1:3">
      <c r="A1139" s="108">
        <v>219</v>
      </c>
      <c r="B1139" s="97" t="s">
        <v>2213</v>
      </c>
      <c r="C1139" s="102"/>
    </row>
    <row r="1140" ht="18.75" spans="1:3">
      <c r="A1140" s="103" t="s">
        <v>2214</v>
      </c>
      <c r="B1140" s="107" t="s">
        <v>151</v>
      </c>
      <c r="C1140" s="102"/>
    </row>
    <row r="1141" ht="18.75" spans="1:3">
      <c r="A1141" s="103" t="s">
        <v>2215</v>
      </c>
      <c r="B1141" s="107" t="s">
        <v>154</v>
      </c>
      <c r="C1141" s="102"/>
    </row>
    <row r="1142" ht="18.75" spans="1:3">
      <c r="A1142" s="103" t="s">
        <v>2216</v>
      </c>
      <c r="B1142" s="107" t="s">
        <v>156</v>
      </c>
      <c r="C1142" s="102"/>
    </row>
    <row r="1143" ht="18.75" spans="1:3">
      <c r="A1143" s="103" t="s">
        <v>2217</v>
      </c>
      <c r="B1143" s="107" t="s">
        <v>158</v>
      </c>
      <c r="C1143" s="102"/>
    </row>
    <row r="1144" ht="18.75" spans="1:3">
      <c r="A1144" s="103" t="s">
        <v>2218</v>
      </c>
      <c r="B1144" s="107" t="s">
        <v>159</v>
      </c>
      <c r="C1144" s="102"/>
    </row>
    <row r="1145" ht="18.75" spans="1:3">
      <c r="A1145" s="103" t="s">
        <v>2219</v>
      </c>
      <c r="B1145" s="107" t="s">
        <v>1777</v>
      </c>
      <c r="C1145" s="102"/>
    </row>
    <row r="1146" ht="18.75" spans="1:3">
      <c r="A1146" s="103" t="s">
        <v>2220</v>
      </c>
      <c r="B1146" s="107" t="s">
        <v>162</v>
      </c>
      <c r="C1146" s="102"/>
    </row>
    <row r="1147" ht="18.75" spans="1:3">
      <c r="A1147" s="103" t="s">
        <v>2221</v>
      </c>
      <c r="B1147" s="107" t="s">
        <v>167</v>
      </c>
      <c r="C1147" s="102"/>
    </row>
    <row r="1148" ht="18.75" spans="1:3">
      <c r="A1148" s="103" t="s">
        <v>2222</v>
      </c>
      <c r="B1148" s="107" t="s">
        <v>841</v>
      </c>
      <c r="C1148" s="102"/>
    </row>
    <row r="1149" ht="18.75" spans="1:3">
      <c r="A1149" s="108">
        <v>220</v>
      </c>
      <c r="B1149" s="97" t="s">
        <v>410</v>
      </c>
      <c r="C1149" s="119">
        <v>8830</v>
      </c>
    </row>
    <row r="1150" ht="18.75" spans="1:3">
      <c r="A1150" s="108">
        <v>22001</v>
      </c>
      <c r="B1150" s="97" t="s">
        <v>2223</v>
      </c>
      <c r="C1150" s="119">
        <v>8722</v>
      </c>
    </row>
    <row r="1151" ht="18.75" spans="1:3">
      <c r="A1151" s="103" t="s">
        <v>2224</v>
      </c>
      <c r="B1151" s="107" t="s">
        <v>436</v>
      </c>
      <c r="C1151" s="105">
        <v>588</v>
      </c>
    </row>
    <row r="1152" ht="18.75" spans="1:3">
      <c r="A1152" s="103" t="s">
        <v>2225</v>
      </c>
      <c r="B1152" s="107" t="s">
        <v>438</v>
      </c>
      <c r="C1152" s="105">
        <v>0</v>
      </c>
    </row>
    <row r="1153" ht="18.75" spans="1:3">
      <c r="A1153" s="103" t="s">
        <v>2226</v>
      </c>
      <c r="B1153" s="107" t="s">
        <v>440</v>
      </c>
      <c r="C1153" s="105">
        <v>0</v>
      </c>
    </row>
    <row r="1154" ht="18.75" spans="1:3">
      <c r="A1154" s="103" t="s">
        <v>2227</v>
      </c>
      <c r="B1154" s="107" t="s">
        <v>2228</v>
      </c>
      <c r="C1154" s="105">
        <v>1311</v>
      </c>
    </row>
    <row r="1155" ht="18.75" spans="1:3">
      <c r="A1155" s="103" t="s">
        <v>2229</v>
      </c>
      <c r="B1155" s="107" t="s">
        <v>2230</v>
      </c>
      <c r="C1155" s="105">
        <v>3655</v>
      </c>
    </row>
    <row r="1156" ht="18.75" spans="1:3">
      <c r="A1156" s="103" t="s">
        <v>2231</v>
      </c>
      <c r="B1156" s="107" t="s">
        <v>2232</v>
      </c>
      <c r="C1156" s="105">
        <v>188</v>
      </c>
    </row>
    <row r="1157" ht="18.75" spans="1:3">
      <c r="A1157" s="103" t="s">
        <v>2233</v>
      </c>
      <c r="B1157" s="107" t="s">
        <v>2234</v>
      </c>
      <c r="C1157" s="105">
        <v>0</v>
      </c>
    </row>
    <row r="1158" ht="18.75" spans="1:3">
      <c r="A1158" s="103" t="s">
        <v>2235</v>
      </c>
      <c r="B1158" s="107" t="s">
        <v>2236</v>
      </c>
      <c r="C1158" s="105">
        <v>0</v>
      </c>
    </row>
    <row r="1159" ht="18.75" spans="1:3">
      <c r="A1159" s="103" t="s">
        <v>2237</v>
      </c>
      <c r="B1159" s="107" t="s">
        <v>2238</v>
      </c>
      <c r="C1159" s="105">
        <v>0</v>
      </c>
    </row>
    <row r="1160" ht="18.75" spans="1:3">
      <c r="A1160" s="103" t="s">
        <v>2239</v>
      </c>
      <c r="B1160" s="107" t="s">
        <v>2240</v>
      </c>
      <c r="C1160" s="105">
        <v>0</v>
      </c>
    </row>
    <row r="1161" ht="18.75" spans="1:3">
      <c r="A1161" s="103" t="s">
        <v>2241</v>
      </c>
      <c r="B1161" s="107" t="s">
        <v>2242</v>
      </c>
      <c r="C1161" s="105">
        <v>0</v>
      </c>
    </row>
    <row r="1162" ht="18.75" spans="1:3">
      <c r="A1162" s="103" t="s">
        <v>2243</v>
      </c>
      <c r="B1162" s="107" t="s">
        <v>2244</v>
      </c>
      <c r="C1162" s="105">
        <v>0</v>
      </c>
    </row>
    <row r="1163" ht="18.75" spans="1:3">
      <c r="A1163" s="103" t="s">
        <v>2245</v>
      </c>
      <c r="B1163" s="107" t="s">
        <v>2246</v>
      </c>
      <c r="C1163" s="105">
        <v>0</v>
      </c>
    </row>
    <row r="1164" ht="18.75" spans="1:3">
      <c r="A1164" s="103" t="s">
        <v>2247</v>
      </c>
      <c r="B1164" s="107" t="s">
        <v>2248</v>
      </c>
      <c r="C1164" s="105">
        <v>0</v>
      </c>
    </row>
    <row r="1165" ht="18.75" spans="1:3">
      <c r="A1165" s="103" t="s">
        <v>2249</v>
      </c>
      <c r="B1165" s="107" t="s">
        <v>2250</v>
      </c>
      <c r="C1165" s="105">
        <v>0</v>
      </c>
    </row>
    <row r="1166" ht="18.75" spans="1:3">
      <c r="A1166" s="103" t="s">
        <v>2251</v>
      </c>
      <c r="B1166" s="107" t="s">
        <v>2252</v>
      </c>
      <c r="C1166" s="105">
        <v>0</v>
      </c>
    </row>
    <row r="1167" ht="18.75" spans="1:3">
      <c r="A1167" s="103" t="s">
        <v>2253</v>
      </c>
      <c r="B1167" s="107" t="s">
        <v>2254</v>
      </c>
      <c r="C1167" s="105">
        <v>0</v>
      </c>
    </row>
    <row r="1168" ht="18.75" spans="1:3">
      <c r="A1168" s="103" t="s">
        <v>2255</v>
      </c>
      <c r="B1168" s="107" t="s">
        <v>2256</v>
      </c>
      <c r="C1168" s="105">
        <v>0</v>
      </c>
    </row>
    <row r="1169" ht="18.75" spans="1:3">
      <c r="A1169" s="103" t="s">
        <v>2257</v>
      </c>
      <c r="B1169" s="107" t="s">
        <v>2258</v>
      </c>
      <c r="C1169" s="105">
        <v>0</v>
      </c>
    </row>
    <row r="1170" ht="18.75" spans="1:3">
      <c r="A1170" s="103" t="s">
        <v>2259</v>
      </c>
      <c r="B1170" s="107" t="s">
        <v>2260</v>
      </c>
      <c r="C1170" s="105">
        <v>0</v>
      </c>
    </row>
    <row r="1171" ht="18.75" spans="1:3">
      <c r="A1171" s="103" t="s">
        <v>2261</v>
      </c>
      <c r="B1171" s="107" t="s">
        <v>2262</v>
      </c>
      <c r="C1171" s="105">
        <v>0</v>
      </c>
    </row>
    <row r="1172" ht="18.75" spans="1:3">
      <c r="A1172" s="103" t="s">
        <v>2263</v>
      </c>
      <c r="B1172" s="107" t="s">
        <v>2264</v>
      </c>
      <c r="C1172" s="105">
        <v>0</v>
      </c>
    </row>
    <row r="1173" ht="18.75" spans="1:3">
      <c r="A1173" s="103" t="s">
        <v>2265</v>
      </c>
      <c r="B1173" s="107" t="s">
        <v>2266</v>
      </c>
      <c r="C1173" s="105">
        <v>0</v>
      </c>
    </row>
    <row r="1174" ht="18.75" spans="1:3">
      <c r="A1174" s="103" t="s">
        <v>2267</v>
      </c>
      <c r="B1174" s="107" t="s">
        <v>2268</v>
      </c>
      <c r="C1174" s="105">
        <v>0</v>
      </c>
    </row>
    <row r="1175" ht="18.75" spans="1:3">
      <c r="A1175" s="103" t="s">
        <v>2269</v>
      </c>
      <c r="B1175" s="107" t="s">
        <v>454</v>
      </c>
      <c r="C1175" s="105">
        <v>743</v>
      </c>
    </row>
    <row r="1176" ht="18.75" spans="1:3">
      <c r="A1176" s="103" t="s">
        <v>2270</v>
      </c>
      <c r="B1176" s="107" t="s">
        <v>2271</v>
      </c>
      <c r="C1176" s="105">
        <v>2237</v>
      </c>
    </row>
    <row r="1177" ht="18.75" spans="1:3">
      <c r="A1177" s="108">
        <v>22005</v>
      </c>
      <c r="B1177" s="97" t="s">
        <v>2272</v>
      </c>
      <c r="C1177" s="119">
        <v>107</v>
      </c>
    </row>
    <row r="1178" ht="18.75" spans="1:3">
      <c r="A1178" s="103" t="s">
        <v>2273</v>
      </c>
      <c r="B1178" s="107" t="s">
        <v>436</v>
      </c>
      <c r="C1178" s="105">
        <v>1</v>
      </c>
    </row>
    <row r="1179" ht="18.75" spans="1:3">
      <c r="A1179" s="103" t="s">
        <v>2274</v>
      </c>
      <c r="B1179" s="107" t="s">
        <v>438</v>
      </c>
      <c r="C1179" s="105">
        <v>0</v>
      </c>
    </row>
    <row r="1180" ht="18.75" spans="1:3">
      <c r="A1180" s="103" t="s">
        <v>2275</v>
      </c>
      <c r="B1180" s="107" t="s">
        <v>440</v>
      </c>
      <c r="C1180" s="105">
        <v>0</v>
      </c>
    </row>
    <row r="1181" ht="18.75" spans="1:3">
      <c r="A1181" s="103" t="s">
        <v>2276</v>
      </c>
      <c r="B1181" s="107" t="s">
        <v>2277</v>
      </c>
      <c r="C1181" s="105">
        <v>31</v>
      </c>
    </row>
    <row r="1182" ht="18.75" spans="1:3">
      <c r="A1182" s="103" t="s">
        <v>2278</v>
      </c>
      <c r="B1182" s="107" t="s">
        <v>2279</v>
      </c>
      <c r="C1182" s="105">
        <v>0</v>
      </c>
    </row>
    <row r="1183" ht="18.75" spans="1:3">
      <c r="A1183" s="103" t="s">
        <v>2280</v>
      </c>
      <c r="B1183" s="107" t="s">
        <v>2281</v>
      </c>
      <c r="C1183" s="105">
        <v>0</v>
      </c>
    </row>
    <row r="1184" ht="18.75" spans="1:3">
      <c r="A1184" s="103" t="s">
        <v>2282</v>
      </c>
      <c r="B1184" s="107" t="s">
        <v>2283</v>
      </c>
      <c r="C1184" s="105">
        <v>0</v>
      </c>
    </row>
    <row r="1185" ht="18.75" spans="1:3">
      <c r="A1185" s="103" t="s">
        <v>2284</v>
      </c>
      <c r="B1185" s="107" t="s">
        <v>2285</v>
      </c>
      <c r="C1185" s="105">
        <v>75</v>
      </c>
    </row>
    <row r="1186" ht="18.75" spans="1:3">
      <c r="A1186" s="103" t="s">
        <v>2286</v>
      </c>
      <c r="B1186" s="107" t="s">
        <v>2287</v>
      </c>
      <c r="C1186" s="105">
        <v>0</v>
      </c>
    </row>
    <row r="1187" ht="18.75" spans="1:3">
      <c r="A1187" s="103" t="s">
        <v>2288</v>
      </c>
      <c r="B1187" s="107" t="s">
        <v>2289</v>
      </c>
      <c r="C1187" s="105">
        <v>0</v>
      </c>
    </row>
    <row r="1188" ht="18.75" spans="1:3">
      <c r="A1188" s="103" t="s">
        <v>2290</v>
      </c>
      <c r="B1188" s="107" t="s">
        <v>2291</v>
      </c>
      <c r="C1188" s="105">
        <v>0</v>
      </c>
    </row>
    <row r="1189" ht="18.75" spans="1:3">
      <c r="A1189" s="103" t="s">
        <v>2292</v>
      </c>
      <c r="B1189" s="107" t="s">
        <v>2293</v>
      </c>
      <c r="C1189" s="105">
        <v>0</v>
      </c>
    </row>
    <row r="1190" ht="18.75" spans="1:3">
      <c r="A1190" s="103" t="s">
        <v>2294</v>
      </c>
      <c r="B1190" s="107" t="s">
        <v>2295</v>
      </c>
      <c r="C1190" s="105">
        <v>0</v>
      </c>
    </row>
    <row r="1191" ht="18.75" spans="1:3">
      <c r="A1191" s="103" t="s">
        <v>2296</v>
      </c>
      <c r="B1191" s="107" t="s">
        <v>2297</v>
      </c>
      <c r="C1191" s="105">
        <v>0</v>
      </c>
    </row>
    <row r="1192" ht="18.75" spans="1:3">
      <c r="A1192" s="108">
        <v>22099</v>
      </c>
      <c r="B1192" s="97" t="s">
        <v>2298</v>
      </c>
      <c r="C1192" s="119"/>
    </row>
    <row r="1193" ht="18.75" spans="1:3">
      <c r="A1193" s="103" t="s">
        <v>2299</v>
      </c>
      <c r="B1193" s="107" t="s">
        <v>2298</v>
      </c>
      <c r="C1193" s="120">
        <v>1</v>
      </c>
    </row>
    <row r="1194" ht="18.75" spans="1:3">
      <c r="A1194" s="108">
        <v>221</v>
      </c>
      <c r="B1194" s="97" t="s">
        <v>411</v>
      </c>
      <c r="C1194" s="119">
        <v>9200</v>
      </c>
    </row>
    <row r="1195" ht="18.75" spans="1:3">
      <c r="A1195" s="108">
        <v>22101</v>
      </c>
      <c r="B1195" s="97" t="s">
        <v>2300</v>
      </c>
      <c r="C1195" s="119">
        <v>2239</v>
      </c>
    </row>
    <row r="1196" ht="18.75" spans="1:3">
      <c r="A1196" s="103" t="s">
        <v>2301</v>
      </c>
      <c r="B1196" s="107" t="s">
        <v>2302</v>
      </c>
      <c r="C1196" s="105">
        <v>0</v>
      </c>
    </row>
    <row r="1197" ht="18.75" spans="1:3">
      <c r="A1197" s="103" t="s">
        <v>2303</v>
      </c>
      <c r="B1197" s="107" t="s">
        <v>2304</v>
      </c>
      <c r="C1197" s="105">
        <v>0</v>
      </c>
    </row>
    <row r="1198" ht="18.75" spans="1:3">
      <c r="A1198" s="103" t="s">
        <v>2305</v>
      </c>
      <c r="B1198" s="107" t="s">
        <v>2306</v>
      </c>
      <c r="C1198" s="105">
        <v>0</v>
      </c>
    </row>
    <row r="1199" ht="18.75" spans="1:3">
      <c r="A1199" s="103" t="s">
        <v>2307</v>
      </c>
      <c r="B1199" s="107" t="s">
        <v>2308</v>
      </c>
      <c r="C1199" s="105">
        <v>114</v>
      </c>
    </row>
    <row r="1200" ht="18.75" spans="1:3">
      <c r="A1200" s="103" t="s">
        <v>2309</v>
      </c>
      <c r="B1200" s="107" t="s">
        <v>2310</v>
      </c>
      <c r="C1200" s="105">
        <v>1878</v>
      </c>
    </row>
    <row r="1201" ht="18.75" spans="1:3">
      <c r="A1201" s="103" t="s">
        <v>2311</v>
      </c>
      <c r="B1201" s="107" t="s">
        <v>2312</v>
      </c>
      <c r="C1201" s="105">
        <v>26</v>
      </c>
    </row>
    <row r="1202" ht="18.75" spans="1:3">
      <c r="A1202" s="103" t="s">
        <v>2313</v>
      </c>
      <c r="B1202" s="107" t="s">
        <v>2314</v>
      </c>
      <c r="C1202" s="105">
        <v>0</v>
      </c>
    </row>
    <row r="1203" ht="18.75" spans="1:3">
      <c r="A1203" s="103" t="s">
        <v>2315</v>
      </c>
      <c r="B1203" s="107" t="s">
        <v>2316</v>
      </c>
      <c r="C1203" s="105">
        <v>0</v>
      </c>
    </row>
    <row r="1204" ht="18.75" spans="1:3">
      <c r="A1204" s="103" t="s">
        <v>2317</v>
      </c>
      <c r="B1204" s="107" t="s">
        <v>2318</v>
      </c>
      <c r="C1204" s="105">
        <v>221</v>
      </c>
    </row>
    <row r="1205" ht="15.95" customHeight="1" spans="1:3">
      <c r="A1205" s="108">
        <v>22102</v>
      </c>
      <c r="B1205" s="97" t="s">
        <v>2319</v>
      </c>
      <c r="C1205" s="119">
        <v>6961</v>
      </c>
    </row>
    <row r="1206" ht="18.75" spans="1:3">
      <c r="A1206" s="103" t="s">
        <v>2320</v>
      </c>
      <c r="B1206" s="107" t="s">
        <v>2321</v>
      </c>
      <c r="C1206" s="120">
        <v>6961</v>
      </c>
    </row>
    <row r="1207" ht="18.75" spans="1:3">
      <c r="A1207" s="103" t="s">
        <v>2322</v>
      </c>
      <c r="B1207" s="107" t="s">
        <v>2323</v>
      </c>
      <c r="C1207" s="120"/>
    </row>
    <row r="1208" ht="18.75" spans="1:3">
      <c r="A1208" s="103" t="s">
        <v>2324</v>
      </c>
      <c r="B1208" s="107" t="s">
        <v>2325</v>
      </c>
      <c r="C1208" s="120"/>
    </row>
    <row r="1209" ht="18.75" spans="1:3">
      <c r="A1209" s="108">
        <v>22103</v>
      </c>
      <c r="B1209" s="97" t="s">
        <v>2326</v>
      </c>
      <c r="C1209" s="119"/>
    </row>
    <row r="1210" ht="18.75" spans="1:3">
      <c r="A1210" s="103" t="s">
        <v>2327</v>
      </c>
      <c r="B1210" s="107" t="s">
        <v>2328</v>
      </c>
      <c r="C1210" s="120"/>
    </row>
    <row r="1211" ht="18.75" spans="1:3">
      <c r="A1211" s="103" t="s">
        <v>2329</v>
      </c>
      <c r="B1211" s="107" t="s">
        <v>2330</v>
      </c>
      <c r="C1211" s="120"/>
    </row>
    <row r="1212" ht="18.75" spans="1:3">
      <c r="A1212" s="103" t="s">
        <v>2331</v>
      </c>
      <c r="B1212" s="107" t="s">
        <v>2332</v>
      </c>
      <c r="C1212" s="120"/>
    </row>
    <row r="1213" ht="18.75" spans="1:3">
      <c r="A1213" s="108">
        <v>222</v>
      </c>
      <c r="B1213" s="97" t="s">
        <v>412</v>
      </c>
      <c r="C1213" s="102">
        <v>350</v>
      </c>
    </row>
    <row r="1214" ht="18.75" spans="1:3">
      <c r="A1214" s="108">
        <v>22201</v>
      </c>
      <c r="B1214" s="97" t="s">
        <v>2333</v>
      </c>
      <c r="C1214" s="102">
        <v>201</v>
      </c>
    </row>
    <row r="1215" ht="18.75" spans="1:3">
      <c r="A1215" s="103" t="s">
        <v>2334</v>
      </c>
      <c r="B1215" s="107" t="s">
        <v>436</v>
      </c>
      <c r="C1215" s="105">
        <v>0</v>
      </c>
    </row>
    <row r="1216" ht="18.75" spans="1:3">
      <c r="A1216" s="103" t="s">
        <v>2335</v>
      </c>
      <c r="B1216" s="107" t="s">
        <v>438</v>
      </c>
      <c r="C1216" s="105">
        <v>0</v>
      </c>
    </row>
    <row r="1217" ht="18.75" spans="1:3">
      <c r="A1217" s="103" t="s">
        <v>2336</v>
      </c>
      <c r="B1217" s="107" t="s">
        <v>440</v>
      </c>
      <c r="C1217" s="105">
        <v>0</v>
      </c>
    </row>
    <row r="1218" ht="18.75" spans="1:3">
      <c r="A1218" s="103" t="s">
        <v>2337</v>
      </c>
      <c r="B1218" s="107" t="s">
        <v>2338</v>
      </c>
      <c r="C1218" s="105">
        <v>0</v>
      </c>
    </row>
    <row r="1219" ht="18.75" spans="1:3">
      <c r="A1219" s="103" t="s">
        <v>2339</v>
      </c>
      <c r="B1219" s="107" t="s">
        <v>2340</v>
      </c>
      <c r="C1219" s="105">
        <v>0</v>
      </c>
    </row>
    <row r="1220" ht="18.75" spans="1:3">
      <c r="A1220" s="103" t="s">
        <v>2341</v>
      </c>
      <c r="B1220" s="107" t="s">
        <v>2342</v>
      </c>
      <c r="C1220" s="105">
        <v>0</v>
      </c>
    </row>
    <row r="1221" ht="18.75" spans="1:3">
      <c r="A1221" s="103" t="s">
        <v>2343</v>
      </c>
      <c r="B1221" s="107" t="s">
        <v>2344</v>
      </c>
      <c r="C1221" s="105">
        <v>0</v>
      </c>
    </row>
    <row r="1222" ht="18.75" spans="1:3">
      <c r="A1222" s="103" t="s">
        <v>2345</v>
      </c>
      <c r="B1222" s="107" t="s">
        <v>2346</v>
      </c>
      <c r="C1222" s="105">
        <v>0</v>
      </c>
    </row>
    <row r="1223" ht="18.75" spans="1:3">
      <c r="A1223" s="103" t="s">
        <v>2347</v>
      </c>
      <c r="B1223" s="107" t="s">
        <v>2348</v>
      </c>
      <c r="C1223" s="105">
        <v>201</v>
      </c>
    </row>
    <row r="1224" ht="18.75" spans="1:3">
      <c r="A1224" s="103" t="s">
        <v>2349</v>
      </c>
      <c r="B1224" s="107" t="s">
        <v>2350</v>
      </c>
      <c r="C1224" s="105">
        <v>0</v>
      </c>
    </row>
    <row r="1225" ht="18.75" spans="1:3">
      <c r="A1225" s="103" t="s">
        <v>2351</v>
      </c>
      <c r="B1225" s="107" t="s">
        <v>2352</v>
      </c>
      <c r="C1225" s="105">
        <v>0</v>
      </c>
    </row>
    <row r="1226" ht="18.75" spans="1:3">
      <c r="A1226" s="103" t="s">
        <v>2353</v>
      </c>
      <c r="B1226" s="107" t="s">
        <v>2354</v>
      </c>
      <c r="C1226" s="105">
        <v>0</v>
      </c>
    </row>
    <row r="1227" ht="18.75" spans="1:3">
      <c r="A1227" s="103" t="s">
        <v>2355</v>
      </c>
      <c r="B1227" s="107" t="s">
        <v>2356</v>
      </c>
      <c r="C1227" s="105">
        <v>0</v>
      </c>
    </row>
    <row r="1228" ht="18.75" spans="1:3">
      <c r="A1228" s="103" t="s">
        <v>2357</v>
      </c>
      <c r="B1228" s="107" t="s">
        <v>2358</v>
      </c>
      <c r="C1228" s="105">
        <v>0</v>
      </c>
    </row>
    <row r="1229" ht="18.75" spans="1:3">
      <c r="A1229" s="103" t="s">
        <v>2359</v>
      </c>
      <c r="B1229" s="107" t="s">
        <v>2360</v>
      </c>
      <c r="C1229" s="105">
        <v>0</v>
      </c>
    </row>
    <row r="1230" ht="18.75" spans="1:3">
      <c r="A1230" s="103" t="s">
        <v>2361</v>
      </c>
      <c r="B1230" s="107" t="s">
        <v>454</v>
      </c>
      <c r="C1230" s="105">
        <v>0</v>
      </c>
    </row>
    <row r="1231" ht="18.75" spans="1:3">
      <c r="A1231" s="103" t="s">
        <v>2362</v>
      </c>
      <c r="B1231" s="107" t="s">
        <v>2363</v>
      </c>
      <c r="C1231" s="105">
        <v>0</v>
      </c>
    </row>
    <row r="1232" ht="18.75" spans="1:3">
      <c r="A1232" s="108">
        <v>22203</v>
      </c>
      <c r="B1232" s="97" t="s">
        <v>2364</v>
      </c>
      <c r="C1232" s="102"/>
    </row>
    <row r="1233" ht="18.75" spans="1:3">
      <c r="A1233" s="103" t="s">
        <v>2365</v>
      </c>
      <c r="B1233" s="107" t="s">
        <v>2366</v>
      </c>
      <c r="C1233" s="102"/>
    </row>
    <row r="1234" ht="18.75" spans="1:3">
      <c r="A1234" s="103" t="s">
        <v>2367</v>
      </c>
      <c r="B1234" s="107" t="s">
        <v>2368</v>
      </c>
      <c r="C1234" s="102"/>
    </row>
    <row r="1235" ht="18.75" spans="1:3">
      <c r="A1235" s="103" t="s">
        <v>2369</v>
      </c>
      <c r="B1235" s="107" t="s">
        <v>2370</v>
      </c>
      <c r="C1235" s="102"/>
    </row>
    <row r="1236" ht="18.75" spans="1:3">
      <c r="A1236" s="103" t="s">
        <v>2371</v>
      </c>
      <c r="B1236" s="107" t="s">
        <v>2372</v>
      </c>
      <c r="C1236" s="102"/>
    </row>
    <row r="1237" ht="18.75" spans="1:3">
      <c r="A1237" s="103" t="s">
        <v>2373</v>
      </c>
      <c r="B1237" s="107" t="s">
        <v>2374</v>
      </c>
      <c r="C1237" s="102"/>
    </row>
    <row r="1238" ht="18.75" spans="1:3">
      <c r="A1238" s="103" t="s">
        <v>2375</v>
      </c>
      <c r="B1238" s="107" t="s">
        <v>2376</v>
      </c>
      <c r="C1238" s="102"/>
    </row>
    <row r="1239" ht="18.75" spans="1:3">
      <c r="A1239" s="108">
        <v>22204</v>
      </c>
      <c r="B1239" s="97" t="s">
        <v>2377</v>
      </c>
      <c r="C1239" s="102">
        <v>149</v>
      </c>
    </row>
    <row r="1240" ht="18.75" spans="1:3">
      <c r="A1240" s="103" t="s">
        <v>2378</v>
      </c>
      <c r="B1240" s="107" t="s">
        <v>2379</v>
      </c>
      <c r="C1240" s="102">
        <v>149</v>
      </c>
    </row>
    <row r="1241" ht="18.75" spans="1:3">
      <c r="A1241" s="103" t="s">
        <v>2380</v>
      </c>
      <c r="B1241" s="107" t="s">
        <v>2381</v>
      </c>
      <c r="C1241" s="102"/>
    </row>
    <row r="1242" ht="18.75" spans="1:3">
      <c r="A1242" s="103" t="s">
        <v>2382</v>
      </c>
      <c r="B1242" s="107" t="s">
        <v>2383</v>
      </c>
      <c r="C1242" s="102"/>
    </row>
    <row r="1243" ht="18.75" spans="1:3">
      <c r="A1243" s="103" t="s">
        <v>2384</v>
      </c>
      <c r="B1243" s="107" t="s">
        <v>2385</v>
      </c>
      <c r="C1243" s="102"/>
    </row>
    <row r="1244" ht="18.75" spans="1:3">
      <c r="A1244" s="103" t="s">
        <v>2386</v>
      </c>
      <c r="B1244" s="107" t="s">
        <v>2387</v>
      </c>
      <c r="C1244" s="102"/>
    </row>
    <row r="1245" ht="18.75" spans="1:3">
      <c r="A1245" s="108">
        <v>22205</v>
      </c>
      <c r="B1245" s="97" t="s">
        <v>2388</v>
      </c>
      <c r="C1245" s="102"/>
    </row>
    <row r="1246" ht="18.75" spans="1:3">
      <c r="A1246" s="103" t="s">
        <v>2389</v>
      </c>
      <c r="B1246" s="107" t="s">
        <v>2390</v>
      </c>
      <c r="C1246" s="102"/>
    </row>
    <row r="1247" ht="18.75" spans="1:3">
      <c r="A1247" s="103" t="s">
        <v>2391</v>
      </c>
      <c r="B1247" s="107" t="s">
        <v>2392</v>
      </c>
      <c r="C1247" s="102"/>
    </row>
    <row r="1248" ht="18.75" spans="1:3">
      <c r="A1248" s="103" t="s">
        <v>2393</v>
      </c>
      <c r="B1248" s="107" t="s">
        <v>2394</v>
      </c>
      <c r="C1248" s="102"/>
    </row>
    <row r="1249" ht="18.75" spans="1:3">
      <c r="A1249" s="103" t="s">
        <v>2395</v>
      </c>
      <c r="B1249" s="107" t="s">
        <v>2396</v>
      </c>
      <c r="C1249" s="102"/>
    </row>
    <row r="1250" ht="18.75" spans="1:3">
      <c r="A1250" s="103" t="s">
        <v>2397</v>
      </c>
      <c r="B1250" s="107" t="s">
        <v>2398</v>
      </c>
      <c r="C1250" s="102"/>
    </row>
    <row r="1251" ht="18.75" spans="1:3">
      <c r="A1251" s="103" t="s">
        <v>2399</v>
      </c>
      <c r="B1251" s="107" t="s">
        <v>2400</v>
      </c>
      <c r="C1251" s="102"/>
    </row>
    <row r="1252" ht="18.75" spans="1:3">
      <c r="A1252" s="103" t="s">
        <v>2401</v>
      </c>
      <c r="B1252" s="107" t="s">
        <v>2402</v>
      </c>
      <c r="C1252" s="102"/>
    </row>
    <row r="1253" ht="18.75" spans="1:3">
      <c r="A1253" s="103" t="s">
        <v>2403</v>
      </c>
      <c r="B1253" s="107" t="s">
        <v>2404</v>
      </c>
      <c r="C1253" s="102"/>
    </row>
    <row r="1254" ht="18.75" spans="1:3">
      <c r="A1254" s="103" t="s">
        <v>2405</v>
      </c>
      <c r="B1254" s="107" t="s">
        <v>2406</v>
      </c>
      <c r="C1254" s="102"/>
    </row>
    <row r="1255" ht="18.75" spans="1:3">
      <c r="A1255" s="103" t="s">
        <v>2407</v>
      </c>
      <c r="B1255" s="107" t="s">
        <v>2408</v>
      </c>
      <c r="C1255" s="102"/>
    </row>
    <row r="1256" ht="18.75" spans="1:3">
      <c r="A1256" s="103" t="s">
        <v>2409</v>
      </c>
      <c r="B1256" s="107" t="s">
        <v>2410</v>
      </c>
      <c r="C1256" s="102"/>
    </row>
    <row r="1257" ht="18.75" spans="1:3">
      <c r="A1257" s="103" t="s">
        <v>2411</v>
      </c>
      <c r="B1257" s="107" t="s">
        <v>2412</v>
      </c>
      <c r="C1257" s="102"/>
    </row>
    <row r="1258" ht="18.75" spans="1:3">
      <c r="A1258" s="108">
        <v>224</v>
      </c>
      <c r="B1258" s="97" t="s">
        <v>413</v>
      </c>
      <c r="C1258" s="119">
        <v>8300</v>
      </c>
    </row>
    <row r="1259" ht="18.75" spans="1:3">
      <c r="A1259" s="108">
        <v>22401</v>
      </c>
      <c r="B1259" s="97" t="s">
        <v>2413</v>
      </c>
      <c r="C1259" s="119">
        <v>1145</v>
      </c>
    </row>
    <row r="1260" ht="18.75" spans="1:3">
      <c r="A1260" s="103" t="s">
        <v>2414</v>
      </c>
      <c r="B1260" s="107" t="s">
        <v>436</v>
      </c>
      <c r="C1260" s="105">
        <v>73</v>
      </c>
    </row>
    <row r="1261" ht="18.75" spans="1:3">
      <c r="A1261" s="103" t="s">
        <v>2415</v>
      </c>
      <c r="B1261" s="107" t="s">
        <v>438</v>
      </c>
      <c r="C1261" s="105">
        <v>239</v>
      </c>
    </row>
    <row r="1262" ht="18.75" spans="1:3">
      <c r="A1262" s="103" t="s">
        <v>2416</v>
      </c>
      <c r="B1262" s="107" t="s">
        <v>440</v>
      </c>
      <c r="C1262" s="105">
        <v>0</v>
      </c>
    </row>
    <row r="1263" ht="18.75" spans="1:3">
      <c r="A1263" s="103" t="s">
        <v>2417</v>
      </c>
      <c r="B1263" s="107" t="s">
        <v>2418</v>
      </c>
      <c r="C1263" s="105">
        <v>0</v>
      </c>
    </row>
    <row r="1264" ht="18.75" spans="1:3">
      <c r="A1264" s="103" t="s">
        <v>2419</v>
      </c>
      <c r="B1264" s="107" t="s">
        <v>2420</v>
      </c>
      <c r="C1264" s="105">
        <v>0</v>
      </c>
    </row>
    <row r="1265" ht="18.75" spans="1:3">
      <c r="A1265" s="103" t="s">
        <v>2421</v>
      </c>
      <c r="B1265" s="107" t="s">
        <v>2422</v>
      </c>
      <c r="C1265" s="105">
        <v>2</v>
      </c>
    </row>
    <row r="1266" ht="18.75" spans="1:3">
      <c r="A1266" s="103" t="s">
        <v>2423</v>
      </c>
      <c r="B1266" s="107" t="s">
        <v>2424</v>
      </c>
      <c r="C1266" s="105">
        <v>32</v>
      </c>
    </row>
    <row r="1267" ht="18.75" spans="1:3">
      <c r="A1267" s="103" t="s">
        <v>2425</v>
      </c>
      <c r="B1267" s="107" t="s">
        <v>2426</v>
      </c>
      <c r="C1267" s="105">
        <v>62</v>
      </c>
    </row>
    <row r="1268" ht="18.75" spans="1:3">
      <c r="A1268" s="103" t="s">
        <v>2427</v>
      </c>
      <c r="B1268" s="107" t="s">
        <v>454</v>
      </c>
      <c r="C1268" s="105">
        <v>384</v>
      </c>
    </row>
    <row r="1269" ht="18.75" spans="1:3">
      <c r="A1269" s="103" t="s">
        <v>2428</v>
      </c>
      <c r="B1269" s="107" t="s">
        <v>2429</v>
      </c>
      <c r="C1269" s="105">
        <v>353</v>
      </c>
    </row>
    <row r="1270" ht="18.75" spans="1:3">
      <c r="A1270" s="108">
        <v>22402</v>
      </c>
      <c r="B1270" s="97" t="s">
        <v>2430</v>
      </c>
      <c r="C1270" s="119">
        <v>313</v>
      </c>
    </row>
    <row r="1271" ht="18.75" spans="1:3">
      <c r="A1271" s="103" t="s">
        <v>2431</v>
      </c>
      <c r="B1271" s="107" t="s">
        <v>436</v>
      </c>
      <c r="C1271" s="105">
        <v>233</v>
      </c>
    </row>
    <row r="1272" ht="18.75" spans="1:3">
      <c r="A1272" s="103" t="s">
        <v>2432</v>
      </c>
      <c r="B1272" s="107" t="s">
        <v>438</v>
      </c>
      <c r="C1272" s="105">
        <v>0</v>
      </c>
    </row>
    <row r="1273" ht="18.75" spans="1:3">
      <c r="A1273" s="103" t="s">
        <v>2433</v>
      </c>
      <c r="B1273" s="107" t="s">
        <v>440</v>
      </c>
      <c r="C1273" s="105">
        <v>0</v>
      </c>
    </row>
    <row r="1274" ht="18.75" spans="1:3">
      <c r="A1274" s="103" t="s">
        <v>2434</v>
      </c>
      <c r="B1274" s="107" t="s">
        <v>2435</v>
      </c>
      <c r="C1274" s="105">
        <v>7</v>
      </c>
    </row>
    <row r="1275" ht="18.75" spans="1:3">
      <c r="A1275" s="103" t="s">
        <v>2436</v>
      </c>
      <c r="B1275" s="107" t="s">
        <v>454</v>
      </c>
      <c r="C1275" s="105">
        <v>0</v>
      </c>
    </row>
    <row r="1276" ht="18.75" spans="1:3">
      <c r="A1276" s="103" t="s">
        <v>2437</v>
      </c>
      <c r="B1276" s="107" t="s">
        <v>2438</v>
      </c>
      <c r="C1276" s="105">
        <v>73</v>
      </c>
    </row>
    <row r="1277" ht="18.75" spans="1:3">
      <c r="A1277" s="108">
        <v>22404</v>
      </c>
      <c r="B1277" s="97" t="s">
        <v>2439</v>
      </c>
      <c r="C1277" s="119"/>
    </row>
    <row r="1278" ht="18.75" spans="1:3">
      <c r="A1278" s="103" t="s">
        <v>2440</v>
      </c>
      <c r="B1278" s="107" t="s">
        <v>436</v>
      </c>
      <c r="C1278" s="120"/>
    </row>
    <row r="1279" ht="18.75" spans="1:3">
      <c r="A1279" s="103" t="s">
        <v>2441</v>
      </c>
      <c r="B1279" s="107" t="s">
        <v>438</v>
      </c>
      <c r="C1279" s="120"/>
    </row>
    <row r="1280" ht="18.75" spans="1:3">
      <c r="A1280" s="103" t="s">
        <v>2442</v>
      </c>
      <c r="B1280" s="107" t="s">
        <v>440</v>
      </c>
      <c r="C1280" s="120"/>
    </row>
    <row r="1281" ht="18.75" spans="1:3">
      <c r="A1281" s="103" t="s">
        <v>2443</v>
      </c>
      <c r="B1281" s="107" t="s">
        <v>2444</v>
      </c>
      <c r="C1281" s="120"/>
    </row>
    <row r="1282" ht="18.75" spans="1:3">
      <c r="A1282" s="103" t="s">
        <v>2445</v>
      </c>
      <c r="B1282" s="107" t="s">
        <v>2446</v>
      </c>
      <c r="C1282" s="120"/>
    </row>
    <row r="1283" ht="18.75" spans="1:3">
      <c r="A1283" s="103" t="s">
        <v>2447</v>
      </c>
      <c r="B1283" s="107" t="s">
        <v>454</v>
      </c>
      <c r="C1283" s="120"/>
    </row>
    <row r="1284" ht="18.75" spans="1:3">
      <c r="A1284" s="103" t="s">
        <v>2448</v>
      </c>
      <c r="B1284" s="107" t="s">
        <v>2449</v>
      </c>
      <c r="C1284" s="120"/>
    </row>
    <row r="1285" ht="18.75" spans="1:3">
      <c r="A1285" s="108">
        <v>22405</v>
      </c>
      <c r="B1285" s="97" t="s">
        <v>2450</v>
      </c>
      <c r="C1285" s="119"/>
    </row>
    <row r="1286" ht="18.75" spans="1:3">
      <c r="A1286" s="103" t="s">
        <v>2451</v>
      </c>
      <c r="B1286" s="107" t="s">
        <v>436</v>
      </c>
      <c r="C1286" s="120"/>
    </row>
    <row r="1287" ht="18.75" spans="1:3">
      <c r="A1287" s="103" t="s">
        <v>2452</v>
      </c>
      <c r="B1287" s="107" t="s">
        <v>438</v>
      </c>
      <c r="C1287" s="120"/>
    </row>
    <row r="1288" ht="18.75" spans="1:3">
      <c r="A1288" s="103" t="s">
        <v>2453</v>
      </c>
      <c r="B1288" s="107" t="s">
        <v>440</v>
      </c>
      <c r="C1288" s="120"/>
    </row>
    <row r="1289" ht="18.75" spans="1:3">
      <c r="A1289" s="103" t="s">
        <v>2454</v>
      </c>
      <c r="B1289" s="107" t="s">
        <v>2455</v>
      </c>
      <c r="C1289" s="120"/>
    </row>
    <row r="1290" ht="18.75" spans="1:3">
      <c r="A1290" s="103" t="s">
        <v>2456</v>
      </c>
      <c r="B1290" s="107" t="s">
        <v>2457</v>
      </c>
      <c r="C1290" s="120"/>
    </row>
    <row r="1291" ht="18.75" spans="1:3">
      <c r="A1291" s="103" t="s">
        <v>2458</v>
      </c>
      <c r="B1291" s="107" t="s">
        <v>2459</v>
      </c>
      <c r="C1291" s="120"/>
    </row>
    <row r="1292" ht="18.75" spans="1:3">
      <c r="A1292" s="103" t="s">
        <v>2460</v>
      </c>
      <c r="B1292" s="107" t="s">
        <v>2461</v>
      </c>
      <c r="C1292" s="120"/>
    </row>
    <row r="1293" ht="18.75" spans="1:3">
      <c r="A1293" s="103" t="s">
        <v>2462</v>
      </c>
      <c r="B1293" s="107" t="s">
        <v>2463</v>
      </c>
      <c r="C1293" s="120"/>
    </row>
    <row r="1294" ht="18.75" spans="1:3">
      <c r="A1294" s="103" t="s">
        <v>2464</v>
      </c>
      <c r="B1294" s="107" t="s">
        <v>2465</v>
      </c>
      <c r="C1294" s="120"/>
    </row>
    <row r="1295" ht="18.75" spans="1:3">
      <c r="A1295" s="103" t="s">
        <v>2466</v>
      </c>
      <c r="B1295" s="107" t="s">
        <v>2467</v>
      </c>
      <c r="C1295" s="120"/>
    </row>
    <row r="1296" ht="18.75" spans="1:3">
      <c r="A1296" s="103" t="s">
        <v>2468</v>
      </c>
      <c r="B1296" s="107" t="s">
        <v>2469</v>
      </c>
      <c r="C1296" s="120"/>
    </row>
    <row r="1297" ht="18.75" spans="1:3">
      <c r="A1297" s="103" t="s">
        <v>2470</v>
      </c>
      <c r="B1297" s="107" t="s">
        <v>2471</v>
      </c>
      <c r="C1297" s="120"/>
    </row>
    <row r="1298" ht="18.75" spans="1:3">
      <c r="A1298" s="108">
        <v>22406</v>
      </c>
      <c r="B1298" s="97" t="s">
        <v>2472</v>
      </c>
      <c r="C1298" s="119">
        <v>5153</v>
      </c>
    </row>
    <row r="1299" ht="18.75" spans="1:3">
      <c r="A1299" s="103" t="s">
        <v>2473</v>
      </c>
      <c r="B1299" s="107" t="s">
        <v>2474</v>
      </c>
      <c r="C1299" s="105">
        <v>5153</v>
      </c>
    </row>
    <row r="1300" ht="18.75" spans="1:3">
      <c r="A1300" s="103" t="s">
        <v>2475</v>
      </c>
      <c r="B1300" s="107" t="s">
        <v>2476</v>
      </c>
      <c r="C1300" s="105">
        <v>0</v>
      </c>
    </row>
    <row r="1301" ht="18.75" spans="1:3">
      <c r="A1301" s="103" t="s">
        <v>2477</v>
      </c>
      <c r="B1301" s="107" t="s">
        <v>2478</v>
      </c>
      <c r="C1301" s="105">
        <v>0</v>
      </c>
    </row>
    <row r="1302" ht="18.75" spans="1:3">
      <c r="A1302" s="108"/>
      <c r="B1302" s="97" t="s">
        <v>2479</v>
      </c>
      <c r="C1302" s="119">
        <v>1689</v>
      </c>
    </row>
    <row r="1303" ht="18.75" spans="1:3">
      <c r="A1303" s="103" t="s">
        <v>2480</v>
      </c>
      <c r="B1303" s="107" t="s">
        <v>2481</v>
      </c>
      <c r="C1303" s="105">
        <v>879</v>
      </c>
    </row>
    <row r="1304" ht="18.75" spans="1:3">
      <c r="A1304" s="103" t="s">
        <v>2482</v>
      </c>
      <c r="B1304" s="107" t="s">
        <v>2483</v>
      </c>
      <c r="C1304" s="105">
        <v>810</v>
      </c>
    </row>
    <row r="1305" ht="18.75" spans="1:3">
      <c r="A1305" s="103" t="s">
        <v>2484</v>
      </c>
      <c r="B1305" s="107" t="s">
        <v>2485</v>
      </c>
      <c r="C1305" s="105">
        <v>0</v>
      </c>
    </row>
    <row r="1306" ht="18.75" spans="1:3">
      <c r="A1306" s="113">
        <v>22499</v>
      </c>
      <c r="B1306" s="97" t="s">
        <v>2486</v>
      </c>
      <c r="C1306" s="119"/>
    </row>
    <row r="1307" ht="18.75" spans="1:3">
      <c r="A1307" s="103" t="s">
        <v>2487</v>
      </c>
      <c r="B1307" s="107" t="s">
        <v>2486</v>
      </c>
      <c r="C1307" s="102"/>
    </row>
    <row r="1308" ht="18" spans="1:3">
      <c r="A1308" s="113">
        <v>227</v>
      </c>
      <c r="B1308" s="97" t="s">
        <v>414</v>
      </c>
      <c r="C1308" s="126">
        <v>3000</v>
      </c>
    </row>
    <row r="1309" ht="18.75" spans="1:3">
      <c r="A1309" s="113">
        <v>229</v>
      </c>
      <c r="B1309" s="97" t="s">
        <v>415</v>
      </c>
      <c r="C1309" s="102">
        <v>550</v>
      </c>
    </row>
    <row r="1310" ht="18.75" spans="1:3">
      <c r="A1310" s="113">
        <v>22902</v>
      </c>
      <c r="B1310" s="101" t="s">
        <v>2488</v>
      </c>
      <c r="C1310" s="102"/>
    </row>
    <row r="1311" ht="18.75" spans="1:3">
      <c r="A1311" s="103" t="s">
        <v>2489</v>
      </c>
      <c r="B1311" s="101" t="s">
        <v>2488</v>
      </c>
      <c r="C1311" s="102"/>
    </row>
    <row r="1312" ht="18.75" spans="1:3">
      <c r="A1312" s="113" t="s">
        <v>2490</v>
      </c>
      <c r="B1312" s="101" t="s">
        <v>841</v>
      </c>
      <c r="C1312" s="120">
        <v>550</v>
      </c>
    </row>
    <row r="1313" ht="18.75" spans="1:3">
      <c r="A1313" s="103">
        <v>2299999</v>
      </c>
      <c r="B1313" s="101" t="s">
        <v>841</v>
      </c>
      <c r="C1313" s="120">
        <v>550</v>
      </c>
    </row>
    <row r="1314" ht="18.75" spans="1:3">
      <c r="A1314" s="108">
        <v>23302</v>
      </c>
      <c r="B1314" s="97" t="s">
        <v>416</v>
      </c>
      <c r="C1314" s="119">
        <v>2300</v>
      </c>
    </row>
    <row r="1315" ht="18.75" spans="1:3">
      <c r="A1315" s="103" t="s">
        <v>2491</v>
      </c>
      <c r="B1315" s="107" t="s">
        <v>2492</v>
      </c>
      <c r="C1315" s="119">
        <v>2300</v>
      </c>
    </row>
    <row r="1316" ht="18.75" spans="1:3">
      <c r="A1316" s="103" t="s">
        <v>2493</v>
      </c>
      <c r="B1316" s="107" t="s">
        <v>2494</v>
      </c>
      <c r="C1316" s="120">
        <v>0</v>
      </c>
    </row>
    <row r="1317" ht="18.75" spans="1:3">
      <c r="A1317" s="103" t="s">
        <v>2495</v>
      </c>
      <c r="B1317" s="107" t="s">
        <v>2496</v>
      </c>
      <c r="C1317" s="119"/>
    </row>
    <row r="1318" ht="18.75" spans="1:3">
      <c r="A1318" s="103" t="s">
        <v>2497</v>
      </c>
      <c r="B1318" s="107" t="s">
        <v>2498</v>
      </c>
      <c r="C1318" s="120">
        <v>0</v>
      </c>
    </row>
    <row r="1319" ht="18.75" spans="1:3">
      <c r="A1319" s="108">
        <v>23303</v>
      </c>
      <c r="B1319" s="97" t="s">
        <v>417</v>
      </c>
      <c r="C1319" s="120">
        <v>15</v>
      </c>
    </row>
    <row r="1320" ht="18.75" spans="1:3">
      <c r="A1320" s="164" t="s">
        <v>2499</v>
      </c>
      <c r="B1320" s="107" t="s">
        <v>2500</v>
      </c>
      <c r="C1320" s="120">
        <v>15</v>
      </c>
    </row>
    <row r="1321" ht="18.75" spans="1:3">
      <c r="A1321" s="101"/>
      <c r="B1321" s="101"/>
      <c r="C1321" s="102"/>
    </row>
    <row r="1322" ht="18.75" spans="1:3">
      <c r="A1322" s="101"/>
      <c r="B1322" s="101" t="s">
        <v>105</v>
      </c>
      <c r="C1322" s="102">
        <v>338783</v>
      </c>
    </row>
    <row r="1323" ht="18.75" spans="1:3">
      <c r="C1323" s="127"/>
    </row>
    <row r="1324" ht="18.75" spans="1:3">
      <c r="C1324" s="127"/>
    </row>
    <row r="1325" ht="18.75" spans="1:3">
      <c r="C1325" s="127"/>
    </row>
    <row r="1326" ht="18.75" spans="1:3">
      <c r="C1326" s="127"/>
    </row>
    <row r="1327" ht="18.75" spans="1:3">
      <c r="C1327" s="127"/>
    </row>
    <row r="1328" ht="18.75" spans="1:3">
      <c r="C1328" s="127"/>
    </row>
    <row r="1329" ht="18.75" spans="3:3">
      <c r="C1329" s="127"/>
    </row>
    <row r="1330" ht="18.75" spans="3:3">
      <c r="C1330" s="127"/>
    </row>
    <row r="1331" ht="18.75" spans="3:3">
      <c r="C1331" s="127"/>
    </row>
    <row r="1332" ht="18.75" spans="3:3">
      <c r="C1332" s="127"/>
    </row>
    <row r="1333" ht="18.75" spans="3:3">
      <c r="C1333" s="127"/>
    </row>
    <row r="1334" ht="18.75" spans="3:3">
      <c r="C1334" s="127"/>
    </row>
    <row r="1335" ht="18.75" spans="3:3">
      <c r="C1335" s="127"/>
    </row>
    <row r="1336" ht="18.75" spans="3:3">
      <c r="C1336" s="127"/>
    </row>
    <row r="1337" ht="18.75" spans="3:3">
      <c r="C1337" s="127"/>
    </row>
    <row r="1338" ht="18.75" spans="3:3">
      <c r="C1338" s="127"/>
    </row>
    <row r="1339" ht="18.75" spans="3:3">
      <c r="C1339" s="127"/>
    </row>
    <row r="1340" ht="18.75" spans="3:3">
      <c r="C1340" s="127"/>
    </row>
    <row r="1341" ht="18.75" spans="3:3">
      <c r="C1341" s="127"/>
    </row>
    <row r="1342" ht="18.75" spans="3:3">
      <c r="C1342" s="127"/>
    </row>
    <row r="1343" ht="18.75" spans="3:3">
      <c r="C1343" s="127"/>
    </row>
    <row r="1344" ht="18.75" spans="3:3">
      <c r="C1344" s="127"/>
    </row>
    <row r="1345" ht="18.75" spans="3:3">
      <c r="C1345" s="127"/>
    </row>
    <row r="1346" ht="18.75" spans="3:3">
      <c r="C1346" s="127"/>
    </row>
    <row r="1347" ht="18.75" spans="3:3">
      <c r="C1347" s="127"/>
    </row>
    <row r="1348" ht="18.75" spans="3:3">
      <c r="C1348" s="127"/>
    </row>
    <row r="1349" ht="18.75" spans="3:3">
      <c r="C1349" s="127"/>
    </row>
    <row r="1350" ht="18.75" spans="3:3">
      <c r="C1350" s="127"/>
    </row>
    <row r="1351" ht="18.75" spans="3:3">
      <c r="C1351" s="127"/>
    </row>
    <row r="1352" ht="18.75" spans="3:3">
      <c r="C1352" s="127"/>
    </row>
    <row r="1353" ht="18.75" spans="3:3">
      <c r="C1353" s="127"/>
    </row>
    <row r="1354" ht="18.75" spans="3:3">
      <c r="C1354" s="127"/>
    </row>
    <row r="1355" ht="18.75" spans="3:3">
      <c r="C1355" s="127"/>
    </row>
    <row r="1356" ht="18.75" spans="3:3">
      <c r="C1356" s="127"/>
    </row>
    <row r="1357" ht="18.75" spans="3:3">
      <c r="C1357" s="127"/>
    </row>
    <row r="1358" ht="18.75" spans="3:3">
      <c r="C1358" s="127"/>
    </row>
    <row r="1359" ht="18.75" spans="3:3">
      <c r="C1359" s="127"/>
    </row>
    <row r="1360" ht="18.75" spans="3:3">
      <c r="C1360" s="127"/>
    </row>
    <row r="1361" ht="18.75" spans="3:3">
      <c r="C1361" s="127"/>
    </row>
    <row r="1362" ht="18.75" spans="3:3">
      <c r="C1362" s="127"/>
    </row>
    <row r="1363" ht="18.75" spans="3:3">
      <c r="C1363" s="127"/>
    </row>
    <row r="1364" ht="18.75" spans="3:3">
      <c r="C1364" s="127"/>
    </row>
    <row r="1365" ht="18.75" spans="3:3">
      <c r="C1365" s="127"/>
    </row>
    <row r="1366" ht="18.75" spans="3:3">
      <c r="C1366" s="127"/>
    </row>
    <row r="1367" ht="18.75" spans="3:3">
      <c r="C1367" s="127"/>
    </row>
    <row r="1368" ht="18.75" spans="3:3">
      <c r="C1368" s="127"/>
    </row>
    <row r="1369" ht="18.75" spans="3:3">
      <c r="C1369" s="127"/>
    </row>
    <row r="1370" ht="18.75" spans="3:3">
      <c r="C1370" s="127"/>
    </row>
    <row r="1371" ht="18.75" spans="3:3">
      <c r="C1371" s="127"/>
    </row>
    <row r="1372" ht="18.75" spans="3:3">
      <c r="C1372" s="127"/>
    </row>
    <row r="1373" ht="18.75" spans="3:3">
      <c r="C1373" s="127"/>
    </row>
    <row r="1374" ht="18.75" spans="3:3">
      <c r="C1374" s="127"/>
    </row>
    <row r="1375" ht="18.75" spans="3:3">
      <c r="C1375" s="127"/>
    </row>
    <row r="1376" ht="18.75" spans="3:3">
      <c r="C1376" s="127"/>
    </row>
    <row r="1377" ht="18.75" spans="3:3">
      <c r="C1377" s="127"/>
    </row>
    <row r="1378" ht="18.75" spans="3:3">
      <c r="C1378" s="127"/>
    </row>
    <row r="1379" ht="18.75" spans="3:3">
      <c r="C1379" s="127"/>
    </row>
    <row r="1380" ht="18.75" spans="3:3">
      <c r="C1380" s="127"/>
    </row>
    <row r="1381" ht="18.75" spans="3:3">
      <c r="C1381" s="127"/>
    </row>
    <row r="1382" ht="18.75" spans="3:3">
      <c r="C1382" s="127"/>
    </row>
    <row r="1383" ht="18.75" spans="3:3">
      <c r="C1383" s="127"/>
    </row>
    <row r="1384" ht="18.75" spans="3:3">
      <c r="C1384" s="127"/>
    </row>
    <row r="1385" ht="18.75" spans="3:3">
      <c r="C1385" s="127"/>
    </row>
    <row r="1386" ht="18.75" spans="3:3">
      <c r="C1386" s="127"/>
    </row>
    <row r="1387" ht="18.75" spans="3:3">
      <c r="C1387" s="127"/>
    </row>
    <row r="1388" ht="18.75" spans="3:3">
      <c r="C1388" s="127"/>
    </row>
    <row r="1389" ht="18.75" spans="3:3">
      <c r="C1389" s="127"/>
    </row>
    <row r="1390" ht="18.75" spans="3:3">
      <c r="C1390" s="127"/>
    </row>
    <row r="1391" ht="18.75" spans="3:3">
      <c r="C1391" s="127"/>
    </row>
    <row r="1392" ht="18.75" spans="3:3">
      <c r="C1392" s="127"/>
    </row>
    <row r="1393" ht="18.75" spans="3:3">
      <c r="C1393" s="127"/>
    </row>
    <row r="1394" ht="18.75" spans="3:3">
      <c r="C1394" s="127"/>
    </row>
    <row r="1395" ht="18.75" spans="3:3">
      <c r="C1395" s="127"/>
    </row>
    <row r="1396" ht="18.75" spans="3:3">
      <c r="C1396" s="127"/>
    </row>
    <row r="1397" ht="18.75" spans="3:3">
      <c r="C1397" s="127"/>
    </row>
    <row r="1398" ht="18.75" spans="3:3">
      <c r="C1398" s="127"/>
    </row>
    <row r="1399" ht="18.75" spans="3:3">
      <c r="C1399" s="127"/>
    </row>
    <row r="1400" ht="18.75" spans="3:3">
      <c r="C1400" s="127"/>
    </row>
    <row r="1401" ht="18.75" spans="3:3">
      <c r="C1401" s="127"/>
    </row>
    <row r="1402" ht="18.75" spans="3:3">
      <c r="C1402" s="127"/>
    </row>
    <row r="1403" ht="18.75" spans="3:3">
      <c r="C1403" s="127"/>
    </row>
    <row r="1404" ht="18.75" spans="3:3">
      <c r="C1404" s="127"/>
    </row>
    <row r="1405" ht="18.75" spans="3:3">
      <c r="C1405" s="127"/>
    </row>
    <row r="1406" ht="18.75" spans="3:3">
      <c r="C1406" s="127"/>
    </row>
    <row r="1407" ht="18.75" spans="3:3">
      <c r="C1407" s="127"/>
    </row>
    <row r="1408" ht="18.75" spans="3:3">
      <c r="C1408" s="127"/>
    </row>
    <row r="1409" ht="18.75" spans="3:3">
      <c r="C1409" s="127"/>
    </row>
    <row r="1410" ht="18.75" spans="3:3">
      <c r="C1410" s="127"/>
    </row>
    <row r="1411" ht="18.75" spans="3:3">
      <c r="C1411" s="127"/>
    </row>
    <row r="1412" ht="18.75" spans="3:3">
      <c r="C1412" s="127"/>
    </row>
    <row r="1413" ht="18.75" spans="3:3">
      <c r="C1413" s="127"/>
    </row>
    <row r="1414" ht="18.75" spans="3:3">
      <c r="C1414" s="127"/>
    </row>
    <row r="1415" ht="18.75" spans="3:3">
      <c r="C1415" s="127"/>
    </row>
    <row r="1416" ht="18.75" spans="3:3">
      <c r="C1416" s="127"/>
    </row>
    <row r="1417" ht="18.75" spans="3:3">
      <c r="C1417" s="127"/>
    </row>
    <row r="1418" ht="18.75" spans="3:3">
      <c r="C1418" s="127"/>
    </row>
    <row r="1419" ht="18.75" spans="3:3">
      <c r="C1419" s="127"/>
    </row>
    <row r="1420" ht="18.75" spans="3:3">
      <c r="C1420" s="127"/>
    </row>
    <row r="1421" ht="18.75" spans="3:3">
      <c r="C1421" s="127"/>
    </row>
    <row r="1422" ht="18.75" spans="3:3">
      <c r="C1422" s="127"/>
    </row>
    <row r="1423" ht="18.75" spans="3:3">
      <c r="C1423" s="127"/>
    </row>
    <row r="1424" ht="18.75" spans="3:3">
      <c r="C1424" s="127"/>
    </row>
    <row r="1425" ht="18.75" spans="3:3">
      <c r="C1425" s="127"/>
    </row>
    <row r="1426" ht="18.75" spans="3:3">
      <c r="C1426" s="127"/>
    </row>
    <row r="1427" ht="18.75" spans="3:3">
      <c r="C1427" s="127"/>
    </row>
    <row r="1428" ht="18.75" spans="3:3">
      <c r="C1428" s="127"/>
    </row>
    <row r="1429" ht="18.75" spans="3:3">
      <c r="C1429" s="127"/>
    </row>
    <row r="1430" ht="18.75" spans="3:3">
      <c r="C1430" s="127"/>
    </row>
    <row r="1431" ht="18.75" spans="3:3">
      <c r="C1431" s="127"/>
    </row>
    <row r="1432" ht="18.75" spans="3:3">
      <c r="C1432" s="127"/>
    </row>
    <row r="1433" ht="18.75" spans="3:3">
      <c r="C1433" s="127"/>
    </row>
    <row r="1434" ht="18.75" spans="3:3">
      <c r="C1434" s="127"/>
    </row>
    <row r="1435" ht="18.75" spans="3:3">
      <c r="C1435" s="127"/>
    </row>
    <row r="1436" ht="18.75" spans="3:3">
      <c r="C1436" s="127"/>
    </row>
    <row r="1437" ht="18.75" spans="3:3">
      <c r="C1437" s="127"/>
    </row>
    <row r="1438" ht="18.75" spans="3:3">
      <c r="C1438" s="127"/>
    </row>
    <row r="1439" ht="18.75" spans="3:3">
      <c r="C1439" s="127"/>
    </row>
    <row r="1440" ht="18.75" spans="3:3">
      <c r="C1440" s="127"/>
    </row>
    <row r="1441" ht="18.75" spans="3:3">
      <c r="C1441" s="127"/>
    </row>
    <row r="1442" ht="18.75" spans="3:3">
      <c r="C1442" s="127"/>
    </row>
    <row r="1443" ht="18.75" spans="3:3">
      <c r="C1443" s="127"/>
    </row>
    <row r="1444" ht="18.75" spans="3:3">
      <c r="C1444" s="127"/>
    </row>
    <row r="1445" ht="18.75" spans="3:3">
      <c r="C1445" s="127"/>
    </row>
    <row r="1446" ht="18.75" spans="3:3">
      <c r="C1446" s="127"/>
    </row>
    <row r="1447" ht="18.75" spans="3:3">
      <c r="C1447" s="127"/>
    </row>
    <row r="1448" ht="18.75" spans="3:3">
      <c r="C1448" s="127"/>
    </row>
    <row r="1449" ht="18.75" spans="3:3">
      <c r="C1449" s="127"/>
    </row>
    <row r="1450" ht="18.75" spans="3:3">
      <c r="C1450" s="127"/>
    </row>
    <row r="1451" ht="18.75" spans="3:3">
      <c r="C1451" s="127"/>
    </row>
    <row r="1452" ht="18.75" spans="3:3">
      <c r="C1452" s="127"/>
    </row>
    <row r="1453" ht="18.75" spans="3:3">
      <c r="C1453" s="127"/>
    </row>
    <row r="1454" ht="18.75" spans="3:3">
      <c r="C1454" s="127"/>
    </row>
    <row r="1455" ht="18.75" spans="3:3">
      <c r="C1455" s="127"/>
    </row>
    <row r="1456" ht="18.75" spans="3:3">
      <c r="C1456" s="127"/>
    </row>
    <row r="1457" ht="18.75" spans="3:3">
      <c r="C1457" s="127"/>
    </row>
    <row r="1458" ht="18.75" spans="3:3">
      <c r="C1458" s="127"/>
    </row>
    <row r="1459" ht="18.75" spans="3:3">
      <c r="C1459" s="127"/>
    </row>
    <row r="1460" ht="18.75" spans="3:3">
      <c r="C1460" s="127"/>
    </row>
    <row r="1461" ht="18.75" spans="3:3">
      <c r="C1461" s="127"/>
    </row>
    <row r="1462" ht="18.75" spans="3:3">
      <c r="C1462" s="127"/>
    </row>
    <row r="1463" ht="18.75" spans="3:3">
      <c r="C1463" s="127"/>
    </row>
    <row r="1464" ht="18.75" spans="3:3">
      <c r="C1464" s="127"/>
    </row>
    <row r="1465" ht="18.75" spans="3:3">
      <c r="C1465" s="127"/>
    </row>
    <row r="1466" ht="18.75" spans="3:3">
      <c r="C1466" s="127"/>
    </row>
    <row r="1467" ht="18.75" spans="3:3">
      <c r="C1467" s="127"/>
    </row>
    <row r="1468" ht="18.75" spans="3:3">
      <c r="C1468" s="127"/>
    </row>
    <row r="1469" ht="18.75" spans="3:3">
      <c r="C1469" s="127"/>
    </row>
    <row r="1470" ht="18.75" spans="3:3">
      <c r="C1470" s="127"/>
    </row>
    <row r="1471" ht="18.75" spans="3:3">
      <c r="C1471" s="127"/>
    </row>
    <row r="1472" ht="18.75" spans="3:3">
      <c r="C1472" s="127"/>
    </row>
    <row r="1473" ht="18.75" spans="3:3">
      <c r="C1473" s="127"/>
    </row>
    <row r="1474" ht="18.75" spans="3:3">
      <c r="C1474" s="127"/>
    </row>
    <row r="1475" ht="18.75" spans="3:3">
      <c r="C1475" s="127"/>
    </row>
    <row r="1476" ht="18.75" spans="3:3">
      <c r="C1476" s="127"/>
    </row>
    <row r="1477" ht="18.75" spans="3:3">
      <c r="C1477" s="127"/>
    </row>
    <row r="1478" ht="18.75" spans="3:3">
      <c r="C1478" s="127"/>
    </row>
    <row r="1479" ht="18.75" spans="3:3">
      <c r="C1479" s="127"/>
    </row>
    <row r="1480" ht="18.75" spans="3:3">
      <c r="C1480" s="127"/>
    </row>
    <row r="1481" ht="18.75" spans="3:3">
      <c r="C1481" s="127"/>
    </row>
    <row r="1482" ht="18.75" spans="3:3">
      <c r="C1482" s="127"/>
    </row>
    <row r="1483" ht="18.75" spans="3:3">
      <c r="C1483" s="127"/>
    </row>
    <row r="1484" ht="18.75" spans="3:3">
      <c r="C1484" s="127"/>
    </row>
    <row r="1485" ht="18.75" spans="3:3">
      <c r="C1485" s="127"/>
    </row>
    <row r="1486" ht="18.75" spans="3:3">
      <c r="C1486" s="127"/>
    </row>
    <row r="1487" ht="18.75" spans="3:3">
      <c r="C1487" s="127"/>
    </row>
    <row r="1488" ht="18.75" spans="3:3">
      <c r="C1488" s="127"/>
    </row>
    <row r="1489" ht="18.75" spans="3:3">
      <c r="C1489" s="127"/>
    </row>
    <row r="1490" ht="18.75" spans="3:3">
      <c r="C1490" s="127"/>
    </row>
    <row r="1491" ht="18.75" spans="3:3">
      <c r="C1491" s="127"/>
    </row>
    <row r="1492" ht="18.75" spans="3:3">
      <c r="C1492" s="127"/>
    </row>
    <row r="1493" ht="18.75" spans="3:3">
      <c r="C1493" s="127"/>
    </row>
    <row r="1494" ht="18.75" spans="3:3">
      <c r="C1494" s="127"/>
    </row>
    <row r="1495" ht="18.75" spans="3:3">
      <c r="C1495" s="127"/>
    </row>
    <row r="1496" ht="18.75" spans="3:3">
      <c r="C1496" s="127"/>
    </row>
    <row r="1497" ht="18.75" spans="3:3">
      <c r="C1497" s="127"/>
    </row>
    <row r="1498" ht="18.75" spans="3:3">
      <c r="C1498" s="127"/>
    </row>
    <row r="1499" ht="18.75" spans="3:3">
      <c r="C1499" s="127"/>
    </row>
    <row r="1500" ht="18.75" spans="3:3">
      <c r="C1500" s="127"/>
    </row>
    <row r="1501" ht="18.75" spans="3:3">
      <c r="C1501" s="127"/>
    </row>
    <row r="1502" ht="18.75" spans="3:3">
      <c r="C1502" s="127"/>
    </row>
    <row r="1503" ht="18.75" spans="3:3">
      <c r="C1503" s="127"/>
    </row>
    <row r="1504" ht="18.75" spans="3:3">
      <c r="C1504" s="127"/>
    </row>
    <row r="1505" ht="18.75" spans="3:3">
      <c r="C1505" s="127"/>
    </row>
    <row r="1506" ht="18.75" spans="3:3">
      <c r="C1506" s="127"/>
    </row>
    <row r="1507" ht="18.75" spans="3:3">
      <c r="C1507" s="127"/>
    </row>
    <row r="1508" ht="18.75" spans="3:3">
      <c r="C1508" s="127"/>
    </row>
    <row r="1509" ht="18.75" spans="3:3">
      <c r="C1509" s="127"/>
    </row>
    <row r="1510" ht="18.75" spans="3:3">
      <c r="C1510" s="127"/>
    </row>
    <row r="1511" ht="18.75" spans="3:3">
      <c r="C1511" s="127"/>
    </row>
    <row r="1512" ht="18.75" spans="3:3">
      <c r="C1512" s="127"/>
    </row>
    <row r="1513" ht="18.75" spans="3:3">
      <c r="C1513" s="127"/>
    </row>
    <row r="1514" ht="18.75" spans="3:3">
      <c r="C1514" s="127"/>
    </row>
    <row r="1515" ht="18.75" spans="3:3">
      <c r="C1515" s="127"/>
    </row>
    <row r="1516" ht="18.75" spans="3:3">
      <c r="C1516" s="127"/>
    </row>
    <row r="1517" ht="18.75" spans="3:3">
      <c r="C1517" s="127"/>
    </row>
    <row r="1518" ht="18.75" spans="3:3">
      <c r="C1518" s="127"/>
    </row>
    <row r="1519" ht="18.75" spans="3:3">
      <c r="C1519" s="127"/>
    </row>
    <row r="1520" ht="18.75" spans="3:3">
      <c r="C1520" s="127"/>
    </row>
    <row r="1521" ht="18.75" spans="3:3">
      <c r="C1521" s="127"/>
    </row>
    <row r="1522" ht="18.75" spans="3:3">
      <c r="C1522" s="127"/>
    </row>
    <row r="1523" ht="18.75" spans="3:3">
      <c r="C1523" s="127"/>
    </row>
    <row r="1524" ht="18.75" spans="3:3">
      <c r="C1524" s="127"/>
    </row>
    <row r="1525" ht="18.75" spans="3:3">
      <c r="C1525" s="127"/>
    </row>
    <row r="1526" ht="18.75" spans="3:3">
      <c r="C1526" s="127"/>
    </row>
    <row r="1527" ht="18.75" spans="3:3">
      <c r="C1527" s="127"/>
    </row>
    <row r="1528" ht="18.75" spans="3:3">
      <c r="C1528" s="127"/>
    </row>
    <row r="1529" ht="18.75" spans="3:3">
      <c r="C1529" s="127"/>
    </row>
    <row r="1530" ht="18.75" spans="3:3">
      <c r="C1530" s="127"/>
    </row>
    <row r="1531" ht="18.75" spans="3:3">
      <c r="C1531" s="127"/>
    </row>
    <row r="1532" ht="18.75" spans="3:3">
      <c r="C1532" s="127"/>
    </row>
    <row r="1533" ht="18.75" spans="3:3">
      <c r="C1533" s="127"/>
    </row>
    <row r="1534" ht="18.75" spans="3:3">
      <c r="C1534" s="127"/>
    </row>
    <row r="1535" ht="18.75" spans="3:3">
      <c r="C1535" s="127"/>
    </row>
    <row r="1536" ht="18.75" spans="3:3">
      <c r="C1536" s="127"/>
    </row>
    <row r="1537" ht="18.75" spans="3:3">
      <c r="C1537" s="127"/>
    </row>
    <row r="1538" ht="18.75" spans="3:3">
      <c r="C1538" s="127"/>
    </row>
    <row r="1539" ht="18.75" spans="3:3">
      <c r="C1539" s="127"/>
    </row>
    <row r="1540" ht="18.75" spans="3:3">
      <c r="C1540" s="127"/>
    </row>
    <row r="1541" ht="18.75" spans="3:3">
      <c r="C1541" s="127"/>
    </row>
    <row r="1542" ht="18.75" spans="3:3">
      <c r="C1542" s="127"/>
    </row>
    <row r="1543" ht="18.75" spans="3:3">
      <c r="C1543" s="127"/>
    </row>
    <row r="1544" ht="18.75" spans="3:3">
      <c r="C1544" s="127"/>
    </row>
    <row r="1545" ht="18.75" spans="3:3">
      <c r="C1545" s="127"/>
    </row>
    <row r="1546" ht="18.75" spans="3:3">
      <c r="C1546" s="127"/>
    </row>
    <row r="1547" ht="18.75" spans="3:3">
      <c r="C1547" s="127"/>
    </row>
    <row r="1548" ht="18.75" spans="3:3">
      <c r="C1548" s="127"/>
    </row>
    <row r="1549" ht="18.75" spans="3:3">
      <c r="C1549" s="127"/>
    </row>
    <row r="1550" ht="18.75" spans="3:3">
      <c r="C1550" s="127"/>
    </row>
    <row r="1551" ht="18.75" spans="3:3">
      <c r="C1551" s="127"/>
    </row>
    <row r="1552" ht="18.75" spans="3:3">
      <c r="C1552" s="127"/>
    </row>
    <row r="1553" ht="18.75" spans="3:3">
      <c r="C1553" s="127"/>
    </row>
    <row r="1554" ht="18.75" spans="3:3">
      <c r="C1554" s="127"/>
    </row>
    <row r="1555" ht="18.75" spans="3:3">
      <c r="C1555" s="127"/>
    </row>
    <row r="1556" ht="18.75" spans="3:3">
      <c r="C1556" s="127"/>
    </row>
    <row r="1557" ht="18.75" spans="3:3">
      <c r="C1557" s="127"/>
    </row>
    <row r="1558" ht="18.75" spans="3:3">
      <c r="C1558" s="127"/>
    </row>
    <row r="1559" ht="18.75" spans="3:3">
      <c r="C1559" s="127"/>
    </row>
    <row r="1560" ht="18.75" spans="3:3">
      <c r="C1560" s="127"/>
    </row>
    <row r="1561" ht="18.75" spans="3:3">
      <c r="C1561" s="127"/>
    </row>
    <row r="1562" ht="18.75" spans="3:3">
      <c r="C1562" s="127"/>
    </row>
    <row r="1563" ht="18.75" spans="3:3">
      <c r="C1563" s="127"/>
    </row>
    <row r="1564" ht="18.75" spans="3:3">
      <c r="C1564" s="127"/>
    </row>
    <row r="1565" ht="18.75" spans="3:3">
      <c r="C1565" s="127"/>
    </row>
    <row r="1566" ht="18.75" spans="3:3">
      <c r="C1566" s="127"/>
    </row>
    <row r="1567" ht="18.75" spans="3:3">
      <c r="C1567" s="127"/>
    </row>
    <row r="1568" ht="18.75" spans="3:3">
      <c r="C1568" s="127"/>
    </row>
    <row r="1569" ht="18.75" spans="3:3">
      <c r="C1569" s="127"/>
    </row>
    <row r="1570" ht="18.75" spans="3:3">
      <c r="C1570" s="127"/>
    </row>
    <row r="1571" ht="18.75" spans="3:3">
      <c r="C1571" s="127"/>
    </row>
    <row r="1572" ht="18.75" spans="3:3">
      <c r="C1572" s="127"/>
    </row>
    <row r="1573" ht="18.75" spans="3:3">
      <c r="C1573" s="127"/>
    </row>
    <row r="1574" ht="18.75" spans="3:3">
      <c r="C1574" s="127"/>
    </row>
    <row r="1575" ht="18.75" spans="3:3">
      <c r="C1575" s="127"/>
    </row>
    <row r="1576" ht="18.75" spans="3:3">
      <c r="C1576" s="127"/>
    </row>
    <row r="1577" ht="18.75" spans="3:3">
      <c r="C1577" s="127"/>
    </row>
    <row r="1578" ht="18.75" spans="3:3">
      <c r="C1578" s="127"/>
    </row>
    <row r="1579" ht="18.75" spans="3:3">
      <c r="C1579" s="127"/>
    </row>
    <row r="1580" ht="18.75" spans="3:3">
      <c r="C1580" s="127"/>
    </row>
    <row r="1581" ht="18.75" spans="3:3">
      <c r="C1581" s="127"/>
    </row>
    <row r="1582" ht="18.75" spans="3:3">
      <c r="C1582" s="127"/>
    </row>
    <row r="1583" ht="18.75" spans="3:3">
      <c r="C1583" s="128"/>
    </row>
    <row r="1584" ht="18.75" spans="3:3">
      <c r="C1584" s="127"/>
    </row>
    <row r="1585" ht="18.75" spans="3:3">
      <c r="C1585" s="127"/>
    </row>
    <row r="1586" ht="18.75" spans="3:3">
      <c r="C1586" s="127"/>
    </row>
    <row r="1587" ht="18.75" spans="3:3">
      <c r="C1587" s="127"/>
    </row>
    <row r="1588" ht="18.75" spans="3:3">
      <c r="C1588" s="127"/>
    </row>
    <row r="1589" ht="18.75" spans="3:3">
      <c r="C1589" s="127"/>
    </row>
    <row r="1590" ht="18.75" spans="3:3">
      <c r="C1590" s="127"/>
    </row>
    <row r="1591" ht="18.75" spans="3:3">
      <c r="C1591" s="127"/>
    </row>
    <row r="1592" ht="18.75" spans="3:3">
      <c r="C1592" s="127"/>
    </row>
    <row r="1593" ht="18.75" spans="3:3">
      <c r="C1593" s="127"/>
    </row>
    <row r="1594" ht="18.75" spans="3:3">
      <c r="C1594" s="127"/>
    </row>
    <row r="1595" ht="18.75" spans="3:3">
      <c r="C1595" s="127"/>
    </row>
    <row r="1596" ht="18.75" spans="3:3">
      <c r="C1596" s="127"/>
    </row>
    <row r="1597" ht="18.75" spans="3:3">
      <c r="C1597" s="127"/>
    </row>
    <row r="1598" ht="18.75" spans="3:3">
      <c r="C1598" s="127"/>
    </row>
    <row r="1599" ht="18.75" spans="3:3">
      <c r="C1599" s="127"/>
    </row>
    <row r="1600" ht="18.75" spans="3:3">
      <c r="C1600" s="127"/>
    </row>
    <row r="1601" ht="18.75" spans="3:3">
      <c r="C1601" s="127"/>
    </row>
    <row r="1602" ht="18.75" spans="3:3">
      <c r="C1602" s="127"/>
    </row>
    <row r="1603" ht="18.75" spans="3:3">
      <c r="C1603" s="127"/>
    </row>
    <row r="1604" ht="18.75" spans="3:3">
      <c r="C1604" s="127"/>
    </row>
    <row r="1605" ht="18.75" spans="3:3">
      <c r="C1605" s="127"/>
    </row>
    <row r="1606" ht="18.75" spans="3:3">
      <c r="C1606" s="127"/>
    </row>
    <row r="1607" ht="18.75" spans="3:3">
      <c r="C1607" s="127"/>
    </row>
    <row r="1608" ht="18.75" spans="3:3">
      <c r="C1608" s="127"/>
    </row>
    <row r="1609" ht="18.75" spans="3:3">
      <c r="C1609" s="127"/>
    </row>
    <row r="1610" ht="18.75" spans="3:3">
      <c r="C1610" s="127"/>
    </row>
    <row r="1611" ht="18.75" spans="3:3">
      <c r="C1611" s="127"/>
    </row>
    <row r="1612" ht="18.75" spans="3:3">
      <c r="C1612" s="127"/>
    </row>
    <row r="1613" ht="18.75" spans="3:3">
      <c r="C1613" s="128"/>
    </row>
    <row r="1614" ht="18.75" spans="3:3">
      <c r="C1614" s="127"/>
    </row>
    <row r="1615" ht="18.75" spans="3:3">
      <c r="C1615" s="127"/>
    </row>
    <row r="1616" ht="18.75" spans="3:3">
      <c r="C1616" s="127"/>
    </row>
    <row r="1617" ht="18.75" spans="3:3">
      <c r="C1617" s="127"/>
    </row>
    <row r="1618" ht="18.75" spans="3:3">
      <c r="C1618" s="127"/>
    </row>
    <row r="1619" ht="18.75" spans="3:3">
      <c r="C1619" s="127"/>
    </row>
    <row r="1620" ht="18.75" spans="3:3">
      <c r="C1620" s="127"/>
    </row>
    <row r="1621" ht="18.75" spans="3:3">
      <c r="C1621" s="127"/>
    </row>
    <row r="1622" ht="18.75" spans="3:3">
      <c r="C1622" s="127"/>
    </row>
    <row r="1623" ht="18.75" spans="3:3">
      <c r="C1623" s="127"/>
    </row>
    <row r="1624" ht="18.75" spans="3:3">
      <c r="C1624" s="127"/>
    </row>
    <row r="1625" ht="18.75" spans="3:3">
      <c r="C1625" s="127"/>
    </row>
    <row r="1626" ht="18.75" spans="3:3">
      <c r="C1626" s="127"/>
    </row>
    <row r="1627" ht="18.75" spans="3:3">
      <c r="C1627" s="127"/>
    </row>
    <row r="1628" ht="18.75" spans="3:3">
      <c r="C1628" s="127"/>
    </row>
    <row r="1629" ht="18.75" spans="3:3">
      <c r="C1629" s="127"/>
    </row>
    <row r="1630" ht="18.75" spans="3:3">
      <c r="C1630" s="127"/>
    </row>
    <row r="1631" ht="18.75" spans="3:3">
      <c r="C1631" s="127"/>
    </row>
    <row r="1632" ht="18.75" spans="3:3">
      <c r="C1632" s="127"/>
    </row>
    <row r="1633" ht="18.75" spans="3:3">
      <c r="C1633" s="127"/>
    </row>
    <row r="1634" ht="18.75" spans="3:3">
      <c r="C1634" s="127"/>
    </row>
    <row r="1635" ht="18.75" spans="3:3">
      <c r="C1635" s="127"/>
    </row>
    <row r="1636" ht="18.75" spans="3:3">
      <c r="C1636" s="127"/>
    </row>
    <row r="1637" ht="18.75" spans="3:3">
      <c r="C1637" s="127"/>
    </row>
    <row r="1638" ht="18.75" spans="3:3">
      <c r="C1638" s="127"/>
    </row>
    <row r="1639" ht="18.75" spans="3:3">
      <c r="C1639" s="127"/>
    </row>
    <row r="1640" ht="18.75" spans="3:3">
      <c r="C1640" s="127"/>
    </row>
    <row r="1641" ht="18.75" spans="3:3">
      <c r="C1641" s="127"/>
    </row>
    <row r="1642" ht="18.75" spans="3:3">
      <c r="C1642" s="127"/>
    </row>
  </sheetData>
  <mergeCells count="3">
    <mergeCell ref="A1:C1"/>
    <mergeCell ref="A2:C2"/>
    <mergeCell ref="A3:B3"/>
  </mergeCells>
  <conditionalFormatting sqref="C867">
    <cfRule type="expression" dxfId="0" priority="43">
      <formula>SSWR=4</formula>
    </cfRule>
    <cfRule type="expression" dxfId="1" priority="44">
      <formula>SSWR=2</formula>
    </cfRule>
  </conditionalFormatting>
  <conditionalFormatting sqref="C7:C17">
    <cfRule type="expression" dxfId="0" priority="167">
      <formula>SSWR=4</formula>
    </cfRule>
    <cfRule type="expression" dxfId="1" priority="168">
      <formula>SSWR=2</formula>
    </cfRule>
  </conditionalFormatting>
  <conditionalFormatting sqref="C19:C26">
    <cfRule type="expression" dxfId="1" priority="166">
      <formula>SSWR=2</formula>
    </cfRule>
    <cfRule type="expression" dxfId="0" priority="165">
      <formula>SSWR=4</formula>
    </cfRule>
  </conditionalFormatting>
  <conditionalFormatting sqref="C28:C36">
    <cfRule type="expression" dxfId="1" priority="164">
      <formula>SSWR=2</formula>
    </cfRule>
    <cfRule type="expression" dxfId="0" priority="163">
      <formula>SSWR=4</formula>
    </cfRule>
  </conditionalFormatting>
  <conditionalFormatting sqref="C38:C47">
    <cfRule type="expression" dxfId="1" priority="162">
      <formula>SSWR=2</formula>
    </cfRule>
    <cfRule type="expression" dxfId="0" priority="161">
      <formula>SSWR=4</formula>
    </cfRule>
  </conditionalFormatting>
  <conditionalFormatting sqref="C49:C58">
    <cfRule type="expression" dxfId="1" priority="160">
      <formula>SSWR=2</formula>
    </cfRule>
    <cfRule type="expression" dxfId="0" priority="159">
      <formula>SSWR=4</formula>
    </cfRule>
  </conditionalFormatting>
  <conditionalFormatting sqref="C60:C69">
    <cfRule type="expression" dxfId="1" priority="158">
      <formula>SSWR=2</formula>
    </cfRule>
    <cfRule type="expression" dxfId="0" priority="157">
      <formula>SSWR=4</formula>
    </cfRule>
  </conditionalFormatting>
  <conditionalFormatting sqref="C71:C77">
    <cfRule type="expression" dxfId="1" priority="156">
      <formula>SSWR=2</formula>
    </cfRule>
    <cfRule type="expression" dxfId="0" priority="155">
      <formula>SSWR=4</formula>
    </cfRule>
  </conditionalFormatting>
  <conditionalFormatting sqref="C79:C86">
    <cfRule type="expression" dxfId="1" priority="154">
      <formula>SSWR=2</formula>
    </cfRule>
    <cfRule type="expression" dxfId="0" priority="153">
      <formula>SSWR=4</formula>
    </cfRule>
  </conditionalFormatting>
  <conditionalFormatting sqref="C101:C108">
    <cfRule type="expression" dxfId="1" priority="152">
      <formula>SSWR=2</formula>
    </cfRule>
    <cfRule type="expression" dxfId="0" priority="151">
      <formula>SSWR=4</formula>
    </cfRule>
  </conditionalFormatting>
  <conditionalFormatting sqref="C110:C119">
    <cfRule type="expression" dxfId="1" priority="150">
      <formula>SSWR=2</formula>
    </cfRule>
    <cfRule type="expression" dxfId="0" priority="149">
      <formula>SSWR=4</formula>
    </cfRule>
  </conditionalFormatting>
  <conditionalFormatting sqref="C148:C152">
    <cfRule type="expression" dxfId="1" priority="148">
      <formula>SSWR=2</formula>
    </cfRule>
    <cfRule type="expression" dxfId="0" priority="147">
      <formula>SSWR=4</formula>
    </cfRule>
  </conditionalFormatting>
  <conditionalFormatting sqref="C154:C159">
    <cfRule type="expression" dxfId="1" priority="146">
      <formula>SSWR=2</formula>
    </cfRule>
    <cfRule type="expression" dxfId="0" priority="145">
      <formula>SSWR=4</formula>
    </cfRule>
  </conditionalFormatting>
  <conditionalFormatting sqref="C161:C166">
    <cfRule type="expression" dxfId="1" priority="144">
      <formula>SSWR=2</formula>
    </cfRule>
    <cfRule type="expression" dxfId="0" priority="143">
      <formula>SSWR=4</formula>
    </cfRule>
  </conditionalFormatting>
  <conditionalFormatting sqref="C168:C173">
    <cfRule type="expression" dxfId="1" priority="142">
      <formula>SSWR=2</formula>
    </cfRule>
    <cfRule type="expression" dxfId="0" priority="141">
      <formula>SSWR=4</formula>
    </cfRule>
  </conditionalFormatting>
  <conditionalFormatting sqref="C175:C180">
    <cfRule type="expression" dxfId="1" priority="140">
      <formula>SSWR=2</formula>
    </cfRule>
    <cfRule type="expression" dxfId="0" priority="139">
      <formula>SSWR=4</formula>
    </cfRule>
  </conditionalFormatting>
  <conditionalFormatting sqref="C182:C187">
    <cfRule type="expression" dxfId="1" priority="138">
      <formula>SSWR=2</formula>
    </cfRule>
    <cfRule type="expression" dxfId="0" priority="137">
      <formula>SSWR=4</formula>
    </cfRule>
  </conditionalFormatting>
  <conditionalFormatting sqref="C189:C195">
    <cfRule type="expression" dxfId="1" priority="136">
      <formula>SSWR=2</formula>
    </cfRule>
    <cfRule type="expression" dxfId="0" priority="135">
      <formula>SSWR=4</formula>
    </cfRule>
  </conditionalFormatting>
  <conditionalFormatting sqref="C203:C207">
    <cfRule type="expression" dxfId="1" priority="134">
      <formula>SSWR=2</formula>
    </cfRule>
    <cfRule type="expression" dxfId="0" priority="133">
      <formula>SSWR=4</formula>
    </cfRule>
  </conditionalFormatting>
  <conditionalFormatting sqref="C216:C229">
    <cfRule type="expression" dxfId="1" priority="132">
      <formula>SSWR=2</formula>
    </cfRule>
    <cfRule type="expression" dxfId="0" priority="131">
      <formula>SSWR=4</formula>
    </cfRule>
  </conditionalFormatting>
  <conditionalFormatting sqref="C231:C236">
    <cfRule type="expression" dxfId="0" priority="129">
      <formula>SSWR=4</formula>
    </cfRule>
    <cfRule type="expression" dxfId="1" priority="130">
      <formula>SSWR=2</formula>
    </cfRule>
  </conditionalFormatting>
  <conditionalFormatting sqref="C238:C249">
    <cfRule type="expression" dxfId="0" priority="127">
      <formula>SSWR=4</formula>
    </cfRule>
    <cfRule type="expression" dxfId="1" priority="128">
      <formula>SSWR=2</formula>
    </cfRule>
  </conditionalFormatting>
  <conditionalFormatting sqref="C317:C326">
    <cfRule type="expression" dxfId="0" priority="125">
      <formula>SSWR=4</formula>
    </cfRule>
    <cfRule type="expression" dxfId="1" priority="126">
      <formula>SSWR=2</formula>
    </cfRule>
  </conditionalFormatting>
  <conditionalFormatting sqref="C335:C341">
    <cfRule type="expression" dxfId="0" priority="123">
      <formula>SSWR=4</formula>
    </cfRule>
    <cfRule type="expression" dxfId="1" priority="124">
      <formula>SSWR=2</formula>
    </cfRule>
  </conditionalFormatting>
  <conditionalFormatting sqref="C343:C350">
    <cfRule type="expression" dxfId="0" priority="121">
      <formula>SSWR=4</formula>
    </cfRule>
    <cfRule type="expression" dxfId="1" priority="122">
      <formula>SSWR=2</formula>
    </cfRule>
  </conditionalFormatting>
  <conditionalFormatting sqref="C352:C364">
    <cfRule type="expression" dxfId="0" priority="119">
      <formula>SSWR=4</formula>
    </cfRule>
    <cfRule type="expression" dxfId="1" priority="120">
      <formula>SSWR=2</formula>
    </cfRule>
  </conditionalFormatting>
  <conditionalFormatting sqref="C404:C407">
    <cfRule type="expression" dxfId="0" priority="117">
      <formula>SSWR=4</formula>
    </cfRule>
    <cfRule type="expression" dxfId="1" priority="118">
      <formula>SSWR=2</formula>
    </cfRule>
  </conditionalFormatting>
  <conditionalFormatting sqref="C409:C414">
    <cfRule type="expression" dxfId="0" priority="115">
      <formula>SSWR=4</formula>
    </cfRule>
    <cfRule type="expression" dxfId="1" priority="116">
      <formula>SSWR=2</formula>
    </cfRule>
  </conditionalFormatting>
  <conditionalFormatting sqref="C416:C420">
    <cfRule type="expression" dxfId="0" priority="113">
      <formula>SSWR=4</formula>
    </cfRule>
    <cfRule type="expression" dxfId="1" priority="114">
      <formula>SSWR=2</formula>
    </cfRule>
  </conditionalFormatting>
  <conditionalFormatting sqref="C446:C451">
    <cfRule type="expression" dxfId="0" priority="111">
      <formula>SSWR=4</formula>
    </cfRule>
    <cfRule type="expression" dxfId="1" priority="112">
      <formula>SSWR=2</formula>
    </cfRule>
  </conditionalFormatting>
  <conditionalFormatting sqref="C476:C479">
    <cfRule type="expression" dxfId="0" priority="109">
      <formula>SSWR=4</formula>
    </cfRule>
    <cfRule type="expression" dxfId="1" priority="110">
      <formula>SSWR=2</formula>
    </cfRule>
  </conditionalFormatting>
  <conditionalFormatting sqref="C491:C496">
    <cfRule type="expression" dxfId="0" priority="107">
      <formula>SSWR=4</formula>
    </cfRule>
    <cfRule type="expression" dxfId="1" priority="108">
      <formula>SSWR=2</formula>
    </cfRule>
  </conditionalFormatting>
  <conditionalFormatting sqref="C512:C526">
    <cfRule type="expression" dxfId="0" priority="105">
      <formula>SSWR=4</formula>
    </cfRule>
    <cfRule type="expression" dxfId="1" priority="106">
      <formula>SSWR=2</formula>
    </cfRule>
  </conditionalFormatting>
  <conditionalFormatting sqref="C536:C545">
    <cfRule type="expression" dxfId="0" priority="103">
      <formula>SSWR=4</formula>
    </cfRule>
    <cfRule type="expression" dxfId="1" priority="104">
      <formula>SSWR=2</formula>
    </cfRule>
  </conditionalFormatting>
  <conditionalFormatting sqref="C547:C554">
    <cfRule type="expression" dxfId="0" priority="101">
      <formula>SSWR=4</formula>
    </cfRule>
    <cfRule type="expression" dxfId="1" priority="102">
      <formula>SSWR=2</formula>
    </cfRule>
  </conditionalFormatting>
  <conditionalFormatting sqref="C556:C562">
    <cfRule type="expression" dxfId="0" priority="99">
      <formula>SSWR=4</formula>
    </cfRule>
    <cfRule type="expression" dxfId="1" priority="100">
      <formula>SSWR=2</formula>
    </cfRule>
  </conditionalFormatting>
  <conditionalFormatting sqref="C568:C585">
    <cfRule type="expression" dxfId="0" priority="97">
      <formula>SSWR=4</formula>
    </cfRule>
    <cfRule type="expression" dxfId="1" priority="98">
      <formula>SSWR=2</formula>
    </cfRule>
  </conditionalFormatting>
  <conditionalFormatting sqref="C587:C593">
    <cfRule type="expression" dxfId="0" priority="95">
      <formula>SSWR=4</formula>
    </cfRule>
    <cfRule type="expression" dxfId="1" priority="96">
      <formula>SSWR=2</formula>
    </cfRule>
  </conditionalFormatting>
  <conditionalFormatting sqref="C595:C602">
    <cfRule type="expression" dxfId="0" priority="93">
      <formula>SSWR=4</formula>
    </cfRule>
    <cfRule type="expression" dxfId="1" priority="94">
      <formula>SSWR=2</formula>
    </cfRule>
  </conditionalFormatting>
  <conditionalFormatting sqref="C608:C616">
    <cfRule type="expression" dxfId="0" priority="91">
      <formula>SSWR=4</formula>
    </cfRule>
    <cfRule type="expression" dxfId="1" priority="92">
      <formula>SSWR=2</formula>
    </cfRule>
  </conditionalFormatting>
  <conditionalFormatting sqref="C618:C625">
    <cfRule type="expression" dxfId="0" priority="89">
      <formula>SSWR=4</formula>
    </cfRule>
    <cfRule type="expression" dxfId="1" priority="90">
      <formula>SSWR=2</formula>
    </cfRule>
  </conditionalFormatting>
  <conditionalFormatting sqref="C627:C633">
    <cfRule type="expression" dxfId="0" priority="87">
      <formula>SSWR=4</formula>
    </cfRule>
    <cfRule type="expression" dxfId="1" priority="88">
      <formula>SSWR=2</formula>
    </cfRule>
  </conditionalFormatting>
  <conditionalFormatting sqref="C634:C640">
    <cfRule type="expression" dxfId="0" priority="85">
      <formula>SSWR=4</formula>
    </cfRule>
    <cfRule type="expression" dxfId="1" priority="86">
      <formula>SSWR=2</formula>
    </cfRule>
  </conditionalFormatting>
  <conditionalFormatting sqref="C642:C649">
    <cfRule type="expression" dxfId="0" priority="83">
      <formula>SSWR=4</formula>
    </cfRule>
    <cfRule type="expression" dxfId="1" priority="84">
      <formula>SSWR=2</formula>
    </cfRule>
  </conditionalFormatting>
  <conditionalFormatting sqref="C651:C655">
    <cfRule type="expression" dxfId="0" priority="81">
      <formula>SSWR=4</formula>
    </cfRule>
    <cfRule type="expression" dxfId="1" priority="82">
      <formula>SSWR=2</formula>
    </cfRule>
  </conditionalFormatting>
  <conditionalFormatting sqref="C672:C674">
    <cfRule type="expression" dxfId="0" priority="79">
      <formula>SSWR=4</formula>
    </cfRule>
    <cfRule type="expression" dxfId="1" priority="80">
      <formula>SSWR=2</formula>
    </cfRule>
  </conditionalFormatting>
  <conditionalFormatting sqref="C680:C687">
    <cfRule type="expression" dxfId="0" priority="77">
      <formula>SSWR=4</formula>
    </cfRule>
    <cfRule type="expression" dxfId="1" priority="78">
      <formula>SSWR=2</formula>
    </cfRule>
  </conditionalFormatting>
  <conditionalFormatting sqref="C695:C698">
    <cfRule type="expression" dxfId="0" priority="75">
      <formula>SSWR=4</formula>
    </cfRule>
    <cfRule type="expression" dxfId="1" priority="76">
      <formula>SSWR=2</formula>
    </cfRule>
  </conditionalFormatting>
  <conditionalFormatting sqref="C700:C713">
    <cfRule type="expression" dxfId="0" priority="73">
      <formula>SSWR=4</formula>
    </cfRule>
    <cfRule type="expression" dxfId="1" priority="74">
      <formula>SSWR=2</formula>
    </cfRule>
  </conditionalFormatting>
  <conditionalFormatting sqref="C715:C717">
    <cfRule type="expression" dxfId="0" priority="71">
      <formula>SSWR=4</formula>
    </cfRule>
    <cfRule type="expression" dxfId="1" priority="72">
      <formula>SSWR=2</formula>
    </cfRule>
  </conditionalFormatting>
  <conditionalFormatting sqref="C719:C729">
    <cfRule type="expression" dxfId="0" priority="69">
      <formula>SSWR=4</formula>
    </cfRule>
    <cfRule type="expression" dxfId="1" priority="70">
      <formula>SSWR=2</formula>
    </cfRule>
  </conditionalFormatting>
  <conditionalFormatting sqref="C731:C733">
    <cfRule type="expression" dxfId="0" priority="67">
      <formula>SSWR=4</formula>
    </cfRule>
    <cfRule type="expression" dxfId="1" priority="68">
      <formula>SSWR=2</formula>
    </cfRule>
  </conditionalFormatting>
  <conditionalFormatting sqref="C735:C738">
    <cfRule type="expression" dxfId="0" priority="65">
      <formula>SSWR=4</formula>
    </cfRule>
    <cfRule type="expression" dxfId="1" priority="66">
      <formula>SSWR=2</formula>
    </cfRule>
  </conditionalFormatting>
  <conditionalFormatting sqref="C744:C746">
    <cfRule type="expression" dxfId="0" priority="63">
      <formula>SSWR=4</formula>
    </cfRule>
    <cfRule type="expression" dxfId="1" priority="64">
      <formula>SSWR=2</formula>
    </cfRule>
  </conditionalFormatting>
  <conditionalFormatting sqref="C751:C758">
    <cfRule type="expression" dxfId="0" priority="61">
      <formula>SSWR=4</formula>
    </cfRule>
    <cfRule type="expression" dxfId="1" priority="62">
      <formula>SSWR=2</formula>
    </cfRule>
  </conditionalFormatting>
  <conditionalFormatting sqref="C772:C774">
    <cfRule type="expression" dxfId="0" priority="59">
      <formula>SSWR=4</formula>
    </cfRule>
    <cfRule type="expression" dxfId="1" priority="60">
      <formula>SSWR=2</formula>
    </cfRule>
  </conditionalFormatting>
  <conditionalFormatting sqref="C779:C787">
    <cfRule type="expression" dxfId="0" priority="57">
      <formula>SSWR=4</formula>
    </cfRule>
    <cfRule type="expression" dxfId="1" priority="58">
      <formula>SSWR=2</formula>
    </cfRule>
  </conditionalFormatting>
  <conditionalFormatting sqref="C793:C800">
    <cfRule type="expression" dxfId="0" priority="55">
      <formula>SSWR=4</formula>
    </cfRule>
    <cfRule type="expression" dxfId="1" priority="56">
      <formula>SSWR=2</formula>
    </cfRule>
  </conditionalFormatting>
  <conditionalFormatting sqref="C802:C807">
    <cfRule type="expression" dxfId="0" priority="53">
      <formula>SSWR=4</formula>
    </cfRule>
    <cfRule type="expression" dxfId="1" priority="54">
      <formula>SSWR=2</formula>
    </cfRule>
  </conditionalFormatting>
  <conditionalFormatting sqref="C809:C814">
    <cfRule type="expression" dxfId="0" priority="51">
      <formula>SSWR=4</formula>
    </cfRule>
    <cfRule type="expression" dxfId="1" priority="52">
      <formula>SSWR=2</formula>
    </cfRule>
  </conditionalFormatting>
  <conditionalFormatting sqref="C837:C846">
    <cfRule type="expression" dxfId="0" priority="49">
      <formula>SSWR=4</formula>
    </cfRule>
    <cfRule type="expression" dxfId="1" priority="50">
      <formula>SSWR=2</formula>
    </cfRule>
  </conditionalFormatting>
  <conditionalFormatting sqref="C851:C860">
    <cfRule type="expression" dxfId="0" priority="47">
      <formula>SSWR=4</formula>
    </cfRule>
    <cfRule type="expression" dxfId="1" priority="48">
      <formula>SSWR=2</formula>
    </cfRule>
  </conditionalFormatting>
  <conditionalFormatting sqref="C864:C865">
    <cfRule type="expression" dxfId="0" priority="45">
      <formula>SSWR=4</formula>
    </cfRule>
    <cfRule type="expression" dxfId="1" priority="46">
      <formula>SSWR=2</formula>
    </cfRule>
  </conditionalFormatting>
  <conditionalFormatting sqref="C870:C871">
    <cfRule type="expression" dxfId="0" priority="41">
      <formula>SSWR=4</formula>
    </cfRule>
    <cfRule type="expression" dxfId="1" priority="42">
      <formula>SSWR=2</formula>
    </cfRule>
  </conditionalFormatting>
  <conditionalFormatting sqref="C874:C877">
    <cfRule type="expression" dxfId="1" priority="2">
      <formula>SSWR=2</formula>
    </cfRule>
    <cfRule type="expression" dxfId="0" priority="1">
      <formula>SSWR=4</formula>
    </cfRule>
  </conditionalFormatting>
  <conditionalFormatting sqref="C878:C898">
    <cfRule type="expression" dxfId="0" priority="39">
      <formula>SSWR=4</formula>
    </cfRule>
    <cfRule type="expression" dxfId="1" priority="40">
      <formula>SSWR=2</formula>
    </cfRule>
  </conditionalFormatting>
  <conditionalFormatting sqref="C900:C921">
    <cfRule type="expression" dxfId="0" priority="37">
      <formula>SSWR=4</formula>
    </cfRule>
    <cfRule type="expression" dxfId="1" priority="38">
      <formula>SSWR=2</formula>
    </cfRule>
  </conditionalFormatting>
  <conditionalFormatting sqref="C923:C949">
    <cfRule type="expression" dxfId="0" priority="35">
      <formula>SSWR=4</formula>
    </cfRule>
    <cfRule type="expression" dxfId="1" priority="36">
      <formula>SSWR=2</formula>
    </cfRule>
  </conditionalFormatting>
  <conditionalFormatting sqref="C958:C962">
    <cfRule type="expression" dxfId="0" priority="33">
      <formula>SSWR=4</formula>
    </cfRule>
    <cfRule type="expression" dxfId="1" priority="34">
      <formula>SSWR=2</formula>
    </cfRule>
  </conditionalFormatting>
  <conditionalFormatting sqref="C964:C968">
    <cfRule type="expression" dxfId="0" priority="31">
      <formula>SSWR=4</formula>
    </cfRule>
    <cfRule type="expression" dxfId="1" priority="32">
      <formula>SSWR=2</formula>
    </cfRule>
  </conditionalFormatting>
  <conditionalFormatting sqref="C977:C996">
    <cfRule type="expression" dxfId="0" priority="29">
      <formula>SSWR=4</formula>
    </cfRule>
    <cfRule type="expression" dxfId="1" priority="30">
      <formula>SSWR=2</formula>
    </cfRule>
  </conditionalFormatting>
  <conditionalFormatting sqref="C1029:C1037">
    <cfRule type="expression" dxfId="0" priority="27">
      <formula>SSWR=4</formula>
    </cfRule>
    <cfRule type="expression" dxfId="1" priority="28">
      <formula>SSWR=2</formula>
    </cfRule>
  </conditionalFormatting>
  <conditionalFormatting sqref="C1060:C1069">
    <cfRule type="expression" dxfId="0" priority="25">
      <formula>SSWR=4</formula>
    </cfRule>
    <cfRule type="expression" dxfId="1" priority="26">
      <formula>SSWR=2</formula>
    </cfRule>
  </conditionalFormatting>
  <conditionalFormatting sqref="C1077:C1083">
    <cfRule type="expression" dxfId="0" priority="21">
      <formula>SSWR=4</formula>
    </cfRule>
    <cfRule type="expression" dxfId="1" priority="22">
      <formula>SSWR=2</formula>
    </cfRule>
  </conditionalFormatting>
  <conditionalFormatting sqref="C1092:C1100">
    <cfRule type="expression" dxfId="0" priority="19">
      <formula>SSWR=4</formula>
    </cfRule>
    <cfRule type="expression" dxfId="1" priority="20">
      <formula>SSWR=2</formula>
    </cfRule>
  </conditionalFormatting>
  <conditionalFormatting sqref="C1151:C1176">
    <cfRule type="expression" dxfId="0" priority="17">
      <formula>SSWR=4</formula>
    </cfRule>
    <cfRule type="expression" dxfId="1" priority="18">
      <formula>SSWR=2</formula>
    </cfRule>
  </conditionalFormatting>
  <conditionalFormatting sqref="C1178:C1191">
    <cfRule type="expression" dxfId="0" priority="15">
      <formula>SSWR=4</formula>
    </cfRule>
    <cfRule type="expression" dxfId="1" priority="16">
      <formula>SSWR=2</formula>
    </cfRule>
  </conditionalFormatting>
  <conditionalFormatting sqref="C1196:C1204">
    <cfRule type="expression" dxfId="0" priority="13">
      <formula>SSWR=4</formula>
    </cfRule>
    <cfRule type="expression" dxfId="1" priority="14">
      <formula>SSWR=2</formula>
    </cfRule>
  </conditionalFormatting>
  <conditionalFormatting sqref="C1215:C1231">
    <cfRule type="expression" dxfId="0" priority="11">
      <formula>SSWR=4</formula>
    </cfRule>
    <cfRule type="expression" dxfId="1" priority="12">
      <formula>SSWR=2</formula>
    </cfRule>
  </conditionalFormatting>
  <conditionalFormatting sqref="C1260:C1269">
    <cfRule type="expression" dxfId="0" priority="9">
      <formula>SSWR=4</formula>
    </cfRule>
    <cfRule type="expression" dxfId="1" priority="10">
      <formula>SSWR=2</formula>
    </cfRule>
  </conditionalFormatting>
  <conditionalFormatting sqref="C1271:C1276">
    <cfRule type="expression" dxfId="0" priority="7">
      <formula>SSWR=4</formula>
    </cfRule>
    <cfRule type="expression" dxfId="1" priority="8">
      <formula>SSWR=2</formula>
    </cfRule>
  </conditionalFormatting>
  <conditionalFormatting sqref="C1299:C1301">
    <cfRule type="expression" dxfId="0" priority="5">
      <formula>SSWR=4</formula>
    </cfRule>
    <cfRule type="expression" dxfId="1" priority="6">
      <formula>SSWR=2</formula>
    </cfRule>
  </conditionalFormatting>
  <conditionalFormatting sqref="C1303:C1305">
    <cfRule type="expression" dxfId="0" priority="3">
      <formula>SSWR=4</formula>
    </cfRule>
    <cfRule type="expression" dxfId="1" priority="4">
      <formula>SSWR=2</formula>
    </cfRule>
  </conditionalFormatting>
  <pageMargins left="0.751388888888889" right="0.751388888888889" top="0.550694444444444" bottom="0.472222222222222" header="0.511805555555556" footer="0.511805555555556"/>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A28"/>
  <sheetViews>
    <sheetView zoomScale="86" zoomScaleNormal="86" topLeftCell="C1" workbookViewId="0">
      <pane ySplit="4" topLeftCell="A8" activePane="bottomLeft" state="frozen"/>
      <selection/>
      <selection pane="bottomLeft" activeCell="G10" sqref="G10"/>
    </sheetView>
  </sheetViews>
  <sheetFormatPr defaultColWidth="9" defaultRowHeight="15"/>
  <cols>
    <col min="1" max="1" width="19.2" style="1" customWidth="1"/>
    <col min="2" max="2" width="13.3" style="79" customWidth="1"/>
    <col min="3" max="3" width="11.4" style="1" customWidth="1"/>
    <col min="4" max="4" width="8.1" style="1" customWidth="1"/>
    <col min="5" max="5" width="8.2" style="1" customWidth="1"/>
    <col min="6" max="6" width="6.1" style="1" customWidth="1"/>
    <col min="7" max="7" width="7.6" style="1" customWidth="1"/>
    <col min="8" max="8" width="9.4" style="1" customWidth="1"/>
    <col min="9" max="9" width="9.4" style="79" customWidth="1"/>
    <col min="10" max="10" width="7.9" style="1" customWidth="1"/>
    <col min="11" max="11" width="6.7" style="79" customWidth="1"/>
    <col min="12" max="12" width="7.5" style="1" customWidth="1"/>
    <col min="13" max="13" width="6.9" style="1" customWidth="1"/>
    <col min="14" max="14" width="8.4" style="1" customWidth="1"/>
    <col min="15" max="15" width="7" style="79" customWidth="1"/>
    <col min="16" max="16" width="10.1" style="1" customWidth="1"/>
    <col min="17" max="17" width="7.1" style="80" customWidth="1"/>
    <col min="18" max="18" width="7" style="1" customWidth="1"/>
    <col min="19" max="19" width="6.1" style="80" customWidth="1"/>
    <col min="20" max="20" width="5.9" style="1" customWidth="1"/>
    <col min="21" max="21" width="6.6" style="80" customWidth="1"/>
    <col min="22" max="22" width="7.8" style="80" customWidth="1"/>
    <col min="23" max="23" width="8.8" style="1" customWidth="1"/>
    <col min="24" max="24" width="7.2" style="1" customWidth="1"/>
    <col min="25" max="25" width="7.6" style="1" customWidth="1"/>
    <col min="26" max="26" width="6.5" style="1" customWidth="1"/>
    <col min="27" max="27" width="6.9" style="1" customWidth="1"/>
    <col min="28" max="28" width="8.2" style="1" customWidth="1"/>
    <col min="29" max="29" width="8.3" style="1" customWidth="1"/>
    <col min="30" max="30" width="8.6" style="1" customWidth="1"/>
    <col min="31" max="31" width="9" style="1" customWidth="1"/>
    <col min="32" max="32" width="8" style="1" customWidth="1"/>
    <col min="33" max="33" width="8.1" style="1" customWidth="1"/>
    <col min="34" max="34" width="9" style="1" customWidth="1"/>
    <col min="35" max="35" width="8.5" style="1" customWidth="1"/>
    <col min="36" max="36" width="7.3" style="80" customWidth="1"/>
    <col min="37" max="37" width="8.6" style="80" customWidth="1"/>
    <col min="38" max="38" width="6.8" style="1" customWidth="1"/>
    <col min="39" max="39" width="6.6" style="80" customWidth="1"/>
    <col min="40" max="40" width="9.2" style="1" customWidth="1"/>
    <col min="41" max="41" width="8.6" style="1" customWidth="1"/>
    <col min="42" max="42" width="9.3" style="1" customWidth="1"/>
    <col min="43" max="43" width="11" style="1" customWidth="1"/>
    <col min="44" max="44" width="16.7" style="1" customWidth="1"/>
    <col min="45" max="2018" width="20" style="1" customWidth="1"/>
    <col min="2019" max="16381" width="9" style="1"/>
  </cols>
  <sheetData>
    <row r="1" s="1" customFormat="1" ht="25.5" spans="1:1024 1025:16381">
      <c r="A1" s="2" t="s">
        <v>2501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1" customFormat="1" spans="1:1024 1025:16381">
      <c r="A2" s="3" t="s">
        <v>2502</v>
      </c>
    </row>
    <row r="3" s="1" customFormat="1" ht="33" customHeight="1" spans="1:1024 1025:16381">
      <c r="A3" s="14" t="s">
        <v>108</v>
      </c>
      <c r="B3" s="67" t="s">
        <v>2503</v>
      </c>
      <c r="C3" s="5" t="s">
        <v>2504</v>
      </c>
      <c r="D3" s="5"/>
      <c r="E3" s="5"/>
      <c r="F3" s="5"/>
      <c r="G3" s="5"/>
      <c r="H3" s="68"/>
      <c r="I3" s="68"/>
      <c r="J3" s="68"/>
      <c r="K3" s="68" t="s">
        <v>2505</v>
      </c>
      <c r="L3" s="68"/>
      <c r="M3" s="68"/>
      <c r="N3" s="68"/>
      <c r="O3" s="68"/>
      <c r="P3" s="68" t="s">
        <v>2506</v>
      </c>
      <c r="Q3" s="68"/>
      <c r="R3" s="68"/>
      <c r="S3" s="68"/>
      <c r="T3" s="68"/>
      <c r="U3" s="68"/>
      <c r="V3" s="68"/>
      <c r="W3" s="68" t="s">
        <v>2507</v>
      </c>
      <c r="X3" s="68"/>
      <c r="Y3" s="68"/>
      <c r="Z3" s="68"/>
      <c r="AA3" s="68"/>
      <c r="AB3" s="68" t="s">
        <v>2508</v>
      </c>
      <c r="AC3" s="68"/>
      <c r="AD3" s="68"/>
      <c r="AE3" s="70" t="s">
        <v>2509</v>
      </c>
      <c r="AF3" s="72" t="s">
        <v>2510</v>
      </c>
      <c r="AG3" s="70" t="s">
        <v>2511</v>
      </c>
      <c r="AH3" s="69" t="s">
        <v>2512</v>
      </c>
      <c r="AI3" s="68"/>
      <c r="AJ3" s="68"/>
      <c r="AK3" s="68"/>
      <c r="AL3" s="68"/>
      <c r="AM3" s="68"/>
      <c r="AN3" s="70" t="s">
        <v>2513</v>
      </c>
      <c r="AO3" s="70" t="s">
        <v>2514</v>
      </c>
      <c r="AP3" s="81" t="s">
        <v>841</v>
      </c>
      <c r="AQ3" s="9" t="s">
        <v>2515</v>
      </c>
      <c r="AR3" s="9" t="s">
        <v>2516</v>
      </c>
    </row>
    <row r="4" s="1" customFormat="1" ht="93" customHeight="1" spans="1:1024 1025:16381">
      <c r="A4" s="14"/>
      <c r="B4" s="19"/>
      <c r="C4" s="71" t="s">
        <v>2517</v>
      </c>
      <c r="D4" s="71" t="s">
        <v>2518</v>
      </c>
      <c r="E4" s="71" t="s">
        <v>2519</v>
      </c>
      <c r="F4" s="71" t="s">
        <v>2321</v>
      </c>
      <c r="G4" s="71" t="s">
        <v>2520</v>
      </c>
      <c r="H4" s="72" t="s">
        <v>2517</v>
      </c>
      <c r="I4" s="72" t="s">
        <v>2521</v>
      </c>
      <c r="J4" s="72" t="s">
        <v>2522</v>
      </c>
      <c r="K4" s="72" t="s">
        <v>2523</v>
      </c>
      <c r="L4" s="72" t="s">
        <v>2524</v>
      </c>
      <c r="M4" s="72" t="s">
        <v>2525</v>
      </c>
      <c r="N4" s="72" t="s">
        <v>2526</v>
      </c>
      <c r="O4" s="72" t="s">
        <v>2527</v>
      </c>
      <c r="P4" s="19" t="s">
        <v>2517</v>
      </c>
      <c r="Q4" s="72" t="s">
        <v>2528</v>
      </c>
      <c r="R4" s="72" t="s">
        <v>2529</v>
      </c>
      <c r="S4" s="72" t="s">
        <v>2530</v>
      </c>
      <c r="T4" s="72" t="s">
        <v>2531</v>
      </c>
      <c r="U4" s="72" t="s">
        <v>2532</v>
      </c>
      <c r="V4" s="72" t="s">
        <v>2533</v>
      </c>
      <c r="W4" s="19" t="s">
        <v>2517</v>
      </c>
      <c r="X4" s="72" t="s">
        <v>2528</v>
      </c>
      <c r="Y4" s="72" t="s">
        <v>2530</v>
      </c>
      <c r="Z4" s="72" t="s">
        <v>2531</v>
      </c>
      <c r="AA4" s="72" t="s">
        <v>2532</v>
      </c>
      <c r="AB4" s="19" t="s">
        <v>2517</v>
      </c>
      <c r="AC4" s="72" t="s">
        <v>2534</v>
      </c>
      <c r="AD4" s="72" t="s">
        <v>2535</v>
      </c>
      <c r="AE4" s="73"/>
      <c r="AF4" s="71"/>
      <c r="AG4" s="73"/>
      <c r="AH4" s="19" t="s">
        <v>2517</v>
      </c>
      <c r="AI4" s="72" t="s">
        <v>2536</v>
      </c>
      <c r="AJ4" s="72" t="s">
        <v>2537</v>
      </c>
      <c r="AK4" s="72" t="s">
        <v>2538</v>
      </c>
      <c r="AL4" s="72" t="s">
        <v>2539</v>
      </c>
      <c r="AM4" s="72" t="s">
        <v>2540</v>
      </c>
      <c r="AN4" s="73"/>
      <c r="AO4" s="73"/>
      <c r="AP4" s="82"/>
      <c r="AQ4" s="83"/>
      <c r="AR4" s="83"/>
    </row>
    <row r="5" s="66" customFormat="1" ht="61" customHeight="1" spans="1:1024 1025:16381">
      <c r="A5" s="74" t="s">
        <v>2503</v>
      </c>
      <c r="B5" s="75">
        <v>338783</v>
      </c>
      <c r="C5" s="75">
        <f t="shared" ref="C5:C28" si="0">D5+E5+F5+G5</f>
        <v>39915</v>
      </c>
      <c r="D5" s="75">
        <f t="shared" ref="D5:G5" si="1">D6+D7+D8+D9+D10+D11+D12+D13+D14+D15+D16+D17+D18+D19+D20+D21+D22+D23+D24+D25+D26+D27+D28</f>
        <v>25551</v>
      </c>
      <c r="E5" s="75">
        <f t="shared" si="1"/>
        <v>9297</v>
      </c>
      <c r="F5" s="75">
        <f t="shared" si="1"/>
        <v>3304</v>
      </c>
      <c r="G5" s="75">
        <f t="shared" si="1"/>
        <v>1763</v>
      </c>
      <c r="H5" s="75">
        <f t="shared" ref="H5:H28" si="2">I5+J5+K5+L5+M5+N5+O5</f>
        <v>11129</v>
      </c>
      <c r="I5" s="75">
        <f t="shared" ref="I5:O5" si="3">I6+I7+I8+I9+I10+I11+I12+I13+I14+I15+I16+I17+I18+I19+I20+I21+I22+I23+I24+I25+I26+I27+I28</f>
        <v>5622</v>
      </c>
      <c r="J5" s="75">
        <f t="shared" si="3"/>
        <v>216</v>
      </c>
      <c r="K5" s="75">
        <f t="shared" si="3"/>
        <v>703</v>
      </c>
      <c r="L5" s="75">
        <f t="shared" si="3"/>
        <v>214</v>
      </c>
      <c r="M5" s="75">
        <f t="shared" si="3"/>
        <v>144</v>
      </c>
      <c r="N5" s="75">
        <f t="shared" si="3"/>
        <v>608</v>
      </c>
      <c r="O5" s="75">
        <f t="shared" si="3"/>
        <v>3622</v>
      </c>
      <c r="P5" s="75">
        <f t="shared" ref="P5:P28" si="4">Q5+R5+S5+T5+U5+V5</f>
        <v>83297</v>
      </c>
      <c r="Q5" s="75">
        <f t="shared" ref="Q5:V5" si="5">Q6+Q7+Q8+Q9+Q10+Q11+Q12+Q13+Q14+Q15+Q16+Q17+Q18+Q19+Q20+Q21+Q22+Q23+Q24+Q25+Q26+Q27+Q28</f>
        <v>68249</v>
      </c>
      <c r="R5" s="75">
        <f t="shared" si="5"/>
        <v>119</v>
      </c>
      <c r="S5" s="75">
        <f t="shared" si="5"/>
        <v>1674</v>
      </c>
      <c r="T5" s="75">
        <f t="shared" si="5"/>
        <v>0</v>
      </c>
      <c r="U5" s="75">
        <f t="shared" si="5"/>
        <v>11939</v>
      </c>
      <c r="V5" s="75">
        <f t="shared" si="5"/>
        <v>1316</v>
      </c>
      <c r="W5" s="75">
        <f t="shared" ref="W5:W8" si="6">X5+Y5+Z5+AA5</f>
        <v>40566</v>
      </c>
      <c r="X5" s="75">
        <f t="shared" ref="X5:AA5" si="7">X6+X7+X8+X9+X10+X11+X12+X13+X14+X15+X16+X17+X18+X19+X20+X21+X22+X23+X24+X25+X26+X27+X28</f>
        <v>36700</v>
      </c>
      <c r="Y5" s="75">
        <f t="shared" si="7"/>
        <v>423</v>
      </c>
      <c r="Z5" s="75">
        <f t="shared" si="7"/>
        <v>0</v>
      </c>
      <c r="AA5" s="75">
        <f t="shared" si="7"/>
        <v>3443</v>
      </c>
      <c r="AB5" s="75">
        <f t="shared" ref="AB5:AB28" si="8">AC5+AD5</f>
        <v>72944</v>
      </c>
      <c r="AC5" s="75">
        <f t="shared" ref="AC5:AG5" si="9">AC6+AC7+AC8+AC9+AC10+AC11+AC12+AC13+AC14+AC15+AC16+AC17+AC18+AC19+AC20+AC21+AC22+AC23+AC24+AC25+AC26+AC27+AC28</f>
        <v>64031</v>
      </c>
      <c r="AD5" s="75">
        <f t="shared" si="9"/>
        <v>8913</v>
      </c>
      <c r="AE5" s="75">
        <f t="shared" si="9"/>
        <v>23238</v>
      </c>
      <c r="AF5" s="75">
        <f t="shared" si="9"/>
        <v>5262</v>
      </c>
      <c r="AG5" s="75">
        <f t="shared" si="9"/>
        <v>1887</v>
      </c>
      <c r="AH5" s="75">
        <f t="shared" ref="AH5:AH28" si="10">AI5+AJ5+AK5+AL5+AM5</f>
        <v>42195</v>
      </c>
      <c r="AI5" s="75">
        <f t="shared" ref="AI5:AR5" si="11">AI6+AI7+AI8+AI9+AI10+AI11+AI12+AI13+AI14+AI15+AI16+AI17+AI18+AI19+AI20+AI21+AI22+AI23+AI24+AI25+AI26+AI27+AI28</f>
        <v>18563</v>
      </c>
      <c r="AJ5" s="75">
        <f t="shared" si="11"/>
        <v>316</v>
      </c>
      <c r="AK5" s="75">
        <f t="shared" si="11"/>
        <v>22959</v>
      </c>
      <c r="AL5" s="75">
        <f t="shared" si="11"/>
        <v>199</v>
      </c>
      <c r="AM5" s="75">
        <f t="shared" si="11"/>
        <v>158</v>
      </c>
      <c r="AN5" s="75">
        <f t="shared" si="11"/>
        <v>16000</v>
      </c>
      <c r="AO5" s="75">
        <f t="shared" si="11"/>
        <v>3000</v>
      </c>
      <c r="AP5" s="75">
        <f t="shared" si="11"/>
        <v>550</v>
      </c>
      <c r="AQ5" s="75">
        <f t="shared" si="11"/>
        <v>2300</v>
      </c>
      <c r="AR5" s="75">
        <f t="shared" si="11"/>
        <v>15</v>
      </c>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c r="XEV5" s="1"/>
      <c r="XEW5" s="1"/>
      <c r="XEX5" s="1"/>
      <c r="XEY5" s="1"/>
      <c r="XEZ5" s="1"/>
      <c r="XFA5" s="1"/>
    </row>
    <row r="6" s="1" customFormat="1" ht="61" customHeight="1" spans="1:1024 1025:16381">
      <c r="A6" s="16" t="s">
        <v>82</v>
      </c>
      <c r="B6" s="75">
        <f t="shared" ref="B6:B24" si="12">C6+H6+P6+W6+AB6+AE6+AF6+AG6+AH6+AN6+AO6+AP6+AQ6+AR6</f>
        <v>39300</v>
      </c>
      <c r="C6" s="75">
        <f t="shared" si="0"/>
        <v>18323</v>
      </c>
      <c r="D6" s="76">
        <v>17172</v>
      </c>
      <c r="E6" s="76"/>
      <c r="F6" s="76"/>
      <c r="G6" s="76">
        <v>1151</v>
      </c>
      <c r="H6" s="75">
        <f t="shared" si="2"/>
        <v>2616</v>
      </c>
      <c r="I6" s="76">
        <v>1809</v>
      </c>
      <c r="J6" s="76"/>
      <c r="K6" s="76">
        <v>229</v>
      </c>
      <c r="L6" s="76">
        <v>214</v>
      </c>
      <c r="M6" s="76">
        <v>109</v>
      </c>
      <c r="N6" s="76">
        <v>255</v>
      </c>
      <c r="O6" s="76"/>
      <c r="P6" s="75">
        <f t="shared" si="4"/>
        <v>4301</v>
      </c>
      <c r="Q6" s="77">
        <v>2752</v>
      </c>
      <c r="R6" s="77">
        <v>76</v>
      </c>
      <c r="S6" s="77">
        <v>66</v>
      </c>
      <c r="T6" s="77"/>
      <c r="U6" s="77">
        <v>1407</v>
      </c>
      <c r="V6" s="77"/>
      <c r="W6" s="75">
        <f t="shared" si="6"/>
        <v>912</v>
      </c>
      <c r="X6" s="77">
        <v>912</v>
      </c>
      <c r="Y6" s="77"/>
      <c r="Z6" s="77"/>
      <c r="AA6" s="77"/>
      <c r="AB6" s="75">
        <f t="shared" si="8"/>
        <v>6437</v>
      </c>
      <c r="AC6" s="77">
        <v>4331</v>
      </c>
      <c r="AD6" s="77">
        <v>2106</v>
      </c>
      <c r="AE6" s="77">
        <v>4500</v>
      </c>
      <c r="AF6" s="77">
        <v>1052</v>
      </c>
      <c r="AG6" s="77"/>
      <c r="AH6" s="75">
        <f t="shared" si="10"/>
        <v>1159</v>
      </c>
      <c r="AI6" s="77">
        <v>690</v>
      </c>
      <c r="AJ6" s="77"/>
      <c r="AK6" s="77">
        <v>469</v>
      </c>
      <c r="AL6" s="77"/>
      <c r="AM6" s="77"/>
      <c r="AN6" s="77"/>
      <c r="AO6" s="77"/>
      <c r="AP6" s="84"/>
      <c r="AQ6" s="40"/>
      <c r="AR6" s="40"/>
    </row>
    <row r="7" s="1" customFormat="1" ht="61" customHeight="1" spans="1:1024 1025:16381">
      <c r="A7" s="25" t="s">
        <v>83</v>
      </c>
      <c r="B7" s="75">
        <v>80</v>
      </c>
      <c r="C7" s="75">
        <f t="shared" si="0"/>
        <v>0</v>
      </c>
      <c r="D7" s="76"/>
      <c r="E7" s="76"/>
      <c r="F7" s="76"/>
      <c r="G7" s="76"/>
      <c r="H7" s="75">
        <f t="shared" si="2"/>
        <v>80</v>
      </c>
      <c r="I7" s="76">
        <v>80</v>
      </c>
      <c r="J7" s="76"/>
      <c r="K7" s="76"/>
      <c r="L7" s="76"/>
      <c r="M7" s="76"/>
      <c r="N7" s="76"/>
      <c r="O7" s="76"/>
      <c r="P7" s="75">
        <f t="shared" si="4"/>
        <v>0</v>
      </c>
      <c r="Q7" s="77"/>
      <c r="R7" s="77"/>
      <c r="S7" s="77"/>
      <c r="T7" s="77"/>
      <c r="U7" s="77"/>
      <c r="V7" s="77"/>
      <c r="W7" s="75">
        <f t="shared" si="6"/>
        <v>0</v>
      </c>
      <c r="X7" s="77"/>
      <c r="Y7" s="77"/>
      <c r="Z7" s="77"/>
      <c r="AA7" s="77"/>
      <c r="AB7" s="75">
        <f t="shared" si="8"/>
        <v>0</v>
      </c>
      <c r="AC7" s="77"/>
      <c r="AD7" s="77"/>
      <c r="AE7" s="77"/>
      <c r="AF7" s="77"/>
      <c r="AG7" s="77"/>
      <c r="AH7" s="75">
        <f t="shared" si="10"/>
        <v>0</v>
      </c>
      <c r="AI7" s="77"/>
      <c r="AJ7" s="77"/>
      <c r="AK7" s="77"/>
      <c r="AL7" s="77"/>
      <c r="AM7" s="77"/>
      <c r="AN7" s="77"/>
      <c r="AO7" s="77"/>
      <c r="AP7" s="84"/>
      <c r="AQ7" s="40"/>
      <c r="AR7" s="40"/>
    </row>
    <row r="8" s="1" customFormat="1" ht="61" customHeight="1" spans="1:1024 1025:16381">
      <c r="A8" s="16" t="s">
        <v>84</v>
      </c>
      <c r="B8" s="75">
        <f t="shared" si="12"/>
        <v>13200</v>
      </c>
      <c r="C8" s="75">
        <f t="shared" si="0"/>
        <v>5514</v>
      </c>
      <c r="D8" s="17">
        <v>5062</v>
      </c>
      <c r="E8" s="17"/>
      <c r="F8" s="17"/>
      <c r="G8" s="17">
        <v>452</v>
      </c>
      <c r="H8" s="75">
        <f t="shared" si="2"/>
        <v>1644</v>
      </c>
      <c r="I8" s="17">
        <v>1098</v>
      </c>
      <c r="J8" s="17">
        <v>169</v>
      </c>
      <c r="K8" s="17">
        <v>60</v>
      </c>
      <c r="L8" s="17"/>
      <c r="M8" s="17">
        <v>33</v>
      </c>
      <c r="N8" s="17">
        <v>284</v>
      </c>
      <c r="O8" s="17"/>
      <c r="P8" s="75">
        <f t="shared" si="4"/>
        <v>4713</v>
      </c>
      <c r="Q8" s="16">
        <v>4158</v>
      </c>
      <c r="R8" s="16">
        <v>43</v>
      </c>
      <c r="S8" s="16">
        <v>224</v>
      </c>
      <c r="T8" s="16"/>
      <c r="U8" s="16">
        <v>288</v>
      </c>
      <c r="V8" s="16"/>
      <c r="W8" s="75">
        <f t="shared" si="6"/>
        <v>647</v>
      </c>
      <c r="X8" s="16">
        <v>647</v>
      </c>
      <c r="Y8" s="16"/>
      <c r="Z8" s="16"/>
      <c r="AA8" s="16"/>
      <c r="AB8" s="75">
        <f t="shared" si="8"/>
        <v>568</v>
      </c>
      <c r="AC8" s="16">
        <v>488</v>
      </c>
      <c r="AD8" s="16">
        <v>80</v>
      </c>
      <c r="AE8" s="16"/>
      <c r="AF8" s="16"/>
      <c r="AG8" s="16"/>
      <c r="AH8" s="75">
        <f t="shared" si="10"/>
        <v>114</v>
      </c>
      <c r="AI8" s="16">
        <v>75</v>
      </c>
      <c r="AJ8" s="16"/>
      <c r="AK8" s="16">
        <v>39</v>
      </c>
      <c r="AL8" s="16"/>
      <c r="AM8" s="16"/>
      <c r="AN8" s="16"/>
      <c r="AO8" s="16"/>
      <c r="AP8" s="74"/>
      <c r="AQ8" s="40"/>
      <c r="AR8" s="40"/>
    </row>
    <row r="9" s="1" customFormat="1" ht="61" customHeight="1" spans="1:1024 1025:16381">
      <c r="A9" s="16" t="s">
        <v>85</v>
      </c>
      <c r="B9" s="75">
        <v>30550</v>
      </c>
      <c r="C9" s="75">
        <f t="shared" si="0"/>
        <v>104</v>
      </c>
      <c r="D9" s="17">
        <v>101</v>
      </c>
      <c r="E9" s="17"/>
      <c r="F9" s="17"/>
      <c r="G9" s="17">
        <v>3</v>
      </c>
      <c r="H9" s="75">
        <f t="shared" si="2"/>
        <v>184</v>
      </c>
      <c r="I9" s="17">
        <v>184</v>
      </c>
      <c r="J9" s="17"/>
      <c r="K9" s="17"/>
      <c r="L9" s="17"/>
      <c r="M9" s="17"/>
      <c r="N9" s="17"/>
      <c r="O9" s="17"/>
      <c r="P9" s="75">
        <f t="shared" si="4"/>
        <v>1016</v>
      </c>
      <c r="Q9" s="78">
        <v>510</v>
      </c>
      <c r="R9" s="78"/>
      <c r="S9" s="78">
        <v>506</v>
      </c>
      <c r="T9" s="78"/>
      <c r="U9" s="78"/>
      <c r="V9" s="78"/>
      <c r="W9" s="75"/>
      <c r="X9" s="16"/>
      <c r="Y9" s="16"/>
      <c r="Z9" s="16"/>
      <c r="AA9" s="16"/>
      <c r="AB9" s="75">
        <f t="shared" si="8"/>
        <v>25569</v>
      </c>
      <c r="AC9" s="16">
        <v>23551</v>
      </c>
      <c r="AD9" s="16">
        <v>2018</v>
      </c>
      <c r="AE9" s="16">
        <v>2409</v>
      </c>
      <c r="AF9" s="16"/>
      <c r="AG9" s="16"/>
      <c r="AH9" s="75">
        <f t="shared" si="10"/>
        <v>1268</v>
      </c>
      <c r="AI9" s="16">
        <v>729</v>
      </c>
      <c r="AJ9" s="16">
        <v>316</v>
      </c>
      <c r="AK9" s="16">
        <v>223</v>
      </c>
      <c r="AL9" s="16"/>
      <c r="AM9" s="16"/>
      <c r="AN9" s="16"/>
      <c r="AO9" s="16"/>
      <c r="AP9" s="74"/>
      <c r="AQ9" s="40"/>
      <c r="AR9" s="40"/>
    </row>
    <row r="10" s="1" customFormat="1" ht="61" customHeight="1" spans="1:1024 1025:16381">
      <c r="A10" s="16" t="s">
        <v>86</v>
      </c>
      <c r="B10" s="75">
        <f t="shared" si="12"/>
        <v>130</v>
      </c>
      <c r="C10" s="75"/>
      <c r="D10" s="17"/>
      <c r="E10" s="17"/>
      <c r="F10" s="17"/>
      <c r="G10" s="17"/>
      <c r="H10" s="75">
        <f t="shared" si="2"/>
        <v>130</v>
      </c>
      <c r="I10" s="17"/>
      <c r="J10" s="17"/>
      <c r="K10" s="17">
        <v>30</v>
      </c>
      <c r="L10" s="17"/>
      <c r="M10" s="17"/>
      <c r="N10" s="17"/>
      <c r="O10" s="17">
        <v>100</v>
      </c>
      <c r="P10" s="75"/>
      <c r="Q10" s="40"/>
      <c r="R10" s="40"/>
      <c r="S10" s="40"/>
      <c r="T10" s="40"/>
      <c r="U10" s="40"/>
      <c r="V10" s="40"/>
      <c r="W10" s="75">
        <f t="shared" ref="W10:W28" si="13">X10+Y10+Z10+AA10</f>
        <v>0</v>
      </c>
      <c r="X10" s="16"/>
      <c r="Y10" s="16"/>
      <c r="Z10" s="16"/>
      <c r="AA10" s="16"/>
      <c r="AB10" s="75">
        <f t="shared" si="8"/>
        <v>0</v>
      </c>
      <c r="AC10" s="16"/>
      <c r="AD10" s="16"/>
      <c r="AE10" s="16"/>
      <c r="AF10" s="16"/>
      <c r="AG10" s="16"/>
      <c r="AH10" s="75">
        <f t="shared" si="10"/>
        <v>0</v>
      </c>
      <c r="AI10" s="16"/>
      <c r="AJ10" s="16"/>
      <c r="AK10" s="16"/>
      <c r="AL10" s="16"/>
      <c r="AM10" s="16"/>
      <c r="AN10" s="16"/>
      <c r="AO10" s="16"/>
      <c r="AP10" s="74"/>
      <c r="AQ10" s="40"/>
      <c r="AR10" s="40"/>
    </row>
    <row r="11" s="1" customFormat="1" ht="61" customHeight="1" spans="1:1024 1025:16381">
      <c r="A11" s="16" t="s">
        <v>87</v>
      </c>
      <c r="B11" s="75">
        <f t="shared" si="12"/>
        <v>7690</v>
      </c>
      <c r="C11" s="75">
        <f t="shared" si="0"/>
        <v>98</v>
      </c>
      <c r="D11" s="17">
        <v>98</v>
      </c>
      <c r="E11" s="17"/>
      <c r="F11" s="17"/>
      <c r="G11" s="17"/>
      <c r="H11" s="75">
        <f t="shared" si="2"/>
        <v>158</v>
      </c>
      <c r="I11" s="17">
        <v>158</v>
      </c>
      <c r="J11" s="17"/>
      <c r="K11" s="17"/>
      <c r="L11" s="17"/>
      <c r="M11" s="17"/>
      <c r="N11" s="17"/>
      <c r="O11" s="17"/>
      <c r="P11" s="75">
        <f t="shared" si="4"/>
        <v>2405</v>
      </c>
      <c r="Q11" s="77">
        <v>2405</v>
      </c>
      <c r="R11" s="77"/>
      <c r="S11" s="77"/>
      <c r="T11" s="77"/>
      <c r="U11" s="77"/>
      <c r="V11" s="77"/>
      <c r="W11" s="75">
        <f t="shared" si="13"/>
        <v>1538</v>
      </c>
      <c r="X11" s="16">
        <v>1538</v>
      </c>
      <c r="Y11" s="16"/>
      <c r="Z11" s="16"/>
      <c r="AA11" s="16"/>
      <c r="AB11" s="75">
        <f t="shared" si="8"/>
        <v>1335</v>
      </c>
      <c r="AC11" s="16">
        <v>993</v>
      </c>
      <c r="AD11" s="16">
        <v>342</v>
      </c>
      <c r="AE11" s="16">
        <v>629</v>
      </c>
      <c r="AF11" s="16">
        <v>710</v>
      </c>
      <c r="AG11" s="16">
        <v>800</v>
      </c>
      <c r="AH11" s="75">
        <f t="shared" si="10"/>
        <v>17</v>
      </c>
      <c r="AI11" s="16">
        <v>7</v>
      </c>
      <c r="AJ11" s="16"/>
      <c r="AK11" s="16">
        <v>10</v>
      </c>
      <c r="AL11" s="16"/>
      <c r="AM11" s="16"/>
      <c r="AN11" s="16"/>
      <c r="AO11" s="16"/>
      <c r="AP11" s="74"/>
      <c r="AQ11" s="40"/>
      <c r="AR11" s="40"/>
    </row>
    <row r="12" s="1" customFormat="1" ht="61" customHeight="1" spans="1:1024 1025:16381">
      <c r="A12" s="16" t="s">
        <v>88</v>
      </c>
      <c r="B12" s="75">
        <f t="shared" si="12"/>
        <v>72523</v>
      </c>
      <c r="C12" s="75">
        <f t="shared" si="0"/>
        <v>10056</v>
      </c>
      <c r="D12" s="17">
        <v>759</v>
      </c>
      <c r="E12" s="17">
        <v>9297</v>
      </c>
      <c r="G12" s="17"/>
      <c r="H12" s="75">
        <f t="shared" si="2"/>
        <v>314</v>
      </c>
      <c r="I12" s="17">
        <v>195</v>
      </c>
      <c r="J12" s="17"/>
      <c r="K12" s="17">
        <v>12</v>
      </c>
      <c r="L12" s="17"/>
      <c r="M12" s="17"/>
      <c r="N12" s="17">
        <v>27</v>
      </c>
      <c r="O12" s="17">
        <v>80</v>
      </c>
      <c r="P12" s="75">
        <f t="shared" si="4"/>
        <v>3762</v>
      </c>
      <c r="Q12" s="16">
        <v>3100</v>
      </c>
      <c r="R12" s="16"/>
      <c r="S12" s="16"/>
      <c r="T12" s="16"/>
      <c r="U12" s="16">
        <v>662</v>
      </c>
      <c r="V12" s="16"/>
      <c r="W12" s="75"/>
      <c r="X12" s="16"/>
      <c r="Y12" s="16"/>
      <c r="Z12" s="16"/>
      <c r="AA12" s="16"/>
      <c r="AB12" s="75">
        <f t="shared" si="8"/>
        <v>14405</v>
      </c>
      <c r="AC12" s="16">
        <v>14063</v>
      </c>
      <c r="AD12" s="16">
        <v>342</v>
      </c>
      <c r="AE12" s="16"/>
      <c r="AF12" s="16"/>
      <c r="AG12" s="16"/>
      <c r="AH12" s="75">
        <f t="shared" si="10"/>
        <v>27986</v>
      </c>
      <c r="AI12" s="16">
        <v>9400</v>
      </c>
      <c r="AJ12" s="16"/>
      <c r="AK12" s="16">
        <v>18387</v>
      </c>
      <c r="AL12" s="16">
        <v>199</v>
      </c>
      <c r="AM12" s="16"/>
      <c r="AN12" s="16">
        <v>16000</v>
      </c>
      <c r="AO12" s="16"/>
      <c r="AP12" s="74"/>
      <c r="AQ12" s="40"/>
      <c r="AR12" s="40"/>
    </row>
    <row r="13" s="1" customFormat="1" ht="61" customHeight="1" spans="1:1024 1025:16381">
      <c r="A13" s="16" t="s">
        <v>89</v>
      </c>
      <c r="B13" s="75">
        <v>15625</v>
      </c>
      <c r="C13" s="75">
        <f t="shared" si="0"/>
        <v>169</v>
      </c>
      <c r="D13" s="17">
        <v>169</v>
      </c>
      <c r="E13" s="17"/>
      <c r="F13" s="17"/>
      <c r="G13" s="17"/>
      <c r="H13" s="75">
        <f t="shared" si="2"/>
        <v>217</v>
      </c>
      <c r="I13" s="17">
        <v>217</v>
      </c>
      <c r="J13" s="17"/>
      <c r="K13" s="17"/>
      <c r="L13" s="17"/>
      <c r="M13" s="17"/>
      <c r="N13" s="17"/>
      <c r="O13" s="17"/>
      <c r="P13" s="75">
        <f t="shared" si="4"/>
        <v>3055</v>
      </c>
      <c r="Q13" s="16">
        <v>2220</v>
      </c>
      <c r="R13" s="16"/>
      <c r="S13" s="16"/>
      <c r="T13" s="16"/>
      <c r="U13" s="16">
        <v>835</v>
      </c>
      <c r="V13" s="16"/>
      <c r="W13" s="75">
        <f t="shared" si="13"/>
        <v>765</v>
      </c>
      <c r="X13" s="16">
        <v>765</v>
      </c>
      <c r="Y13" s="16"/>
      <c r="Z13" s="16"/>
      <c r="AA13" s="16"/>
      <c r="AB13" s="75">
        <f t="shared" si="8"/>
        <v>9757</v>
      </c>
      <c r="AC13" s="16">
        <v>7582</v>
      </c>
      <c r="AD13" s="16">
        <v>2175</v>
      </c>
      <c r="AE13" s="16">
        <v>3515</v>
      </c>
      <c r="AF13" s="16"/>
      <c r="AG13" s="16">
        <v>400</v>
      </c>
      <c r="AH13" s="75">
        <f t="shared" si="10"/>
        <v>1262</v>
      </c>
      <c r="AI13" s="16">
        <v>583</v>
      </c>
      <c r="AJ13" s="16"/>
      <c r="AK13" s="16">
        <v>679</v>
      </c>
      <c r="AL13" s="16"/>
      <c r="AM13" s="16"/>
      <c r="AN13" s="16"/>
      <c r="AO13" s="16"/>
      <c r="AP13" s="74"/>
      <c r="AQ13" s="40"/>
      <c r="AR13" s="40"/>
    </row>
    <row r="14" s="1" customFormat="1" ht="61" customHeight="1" spans="1:1024 1025:16381">
      <c r="A14" s="16" t="s">
        <v>90</v>
      </c>
      <c r="B14" s="75">
        <f t="shared" si="12"/>
        <v>10740</v>
      </c>
      <c r="C14" s="75">
        <f t="shared" si="0"/>
        <v>14</v>
      </c>
      <c r="D14" s="17"/>
      <c r="E14" s="17"/>
      <c r="F14" s="17"/>
      <c r="G14" s="17">
        <v>14</v>
      </c>
      <c r="H14" s="75">
        <f t="shared" si="2"/>
        <v>238</v>
      </c>
      <c r="I14" s="17">
        <v>98</v>
      </c>
      <c r="J14" s="17"/>
      <c r="K14" s="17">
        <v>140</v>
      </c>
      <c r="L14" s="17"/>
      <c r="M14" s="17"/>
      <c r="N14" s="17"/>
      <c r="O14" s="17"/>
      <c r="P14" s="75">
        <f t="shared" si="4"/>
        <v>5759</v>
      </c>
      <c r="Q14" s="16">
        <v>3455</v>
      </c>
      <c r="R14" s="16"/>
      <c r="S14" s="16"/>
      <c r="T14" s="16"/>
      <c r="U14" s="16">
        <v>2304</v>
      </c>
      <c r="V14" s="16"/>
      <c r="W14" s="75">
        <f t="shared" si="13"/>
        <v>923</v>
      </c>
      <c r="X14" s="16">
        <v>500</v>
      </c>
      <c r="Y14" s="16">
        <v>423</v>
      </c>
      <c r="Z14" s="16"/>
      <c r="AA14" s="16"/>
      <c r="AB14" s="75">
        <f t="shared" si="8"/>
        <v>759</v>
      </c>
      <c r="AC14" s="16">
        <v>344</v>
      </c>
      <c r="AD14" s="16">
        <v>415</v>
      </c>
      <c r="AE14" s="16">
        <v>1535</v>
      </c>
      <c r="AF14" s="16">
        <v>884</v>
      </c>
      <c r="AG14" s="16">
        <v>187</v>
      </c>
      <c r="AH14" s="75">
        <f t="shared" si="10"/>
        <v>441</v>
      </c>
      <c r="AI14" s="16">
        <v>2</v>
      </c>
      <c r="AJ14" s="16"/>
      <c r="AK14" s="16">
        <v>439</v>
      </c>
      <c r="AL14" s="16"/>
      <c r="AM14" s="16"/>
      <c r="AN14" s="16"/>
      <c r="AO14" s="16"/>
      <c r="AP14" s="74"/>
      <c r="AQ14" s="40"/>
      <c r="AR14" s="40"/>
    </row>
    <row r="15" s="1" customFormat="1" ht="61" customHeight="1" spans="1:1024 1025:16381">
      <c r="A15" s="16" t="s">
        <v>91</v>
      </c>
      <c r="B15" s="75">
        <f t="shared" si="12"/>
        <v>13350</v>
      </c>
      <c r="C15" s="75">
        <f t="shared" si="0"/>
        <v>349</v>
      </c>
      <c r="D15" s="17">
        <v>332</v>
      </c>
      <c r="E15" s="17"/>
      <c r="F15" s="17"/>
      <c r="G15" s="17">
        <v>17</v>
      </c>
      <c r="H15" s="75">
        <f t="shared" si="2"/>
        <v>743</v>
      </c>
      <c r="I15" s="17">
        <v>584</v>
      </c>
      <c r="J15" s="17"/>
      <c r="K15" s="17">
        <v>150</v>
      </c>
      <c r="L15" s="17"/>
      <c r="M15" s="17"/>
      <c r="N15" s="17"/>
      <c r="O15" s="17">
        <v>9</v>
      </c>
      <c r="P15" s="75">
        <f t="shared" si="4"/>
        <v>8690</v>
      </c>
      <c r="Q15" s="16">
        <v>5984</v>
      </c>
      <c r="R15" s="16"/>
      <c r="S15" s="16">
        <v>850</v>
      </c>
      <c r="T15" s="16"/>
      <c r="U15" s="16">
        <v>1856</v>
      </c>
      <c r="V15" s="16"/>
      <c r="W15" s="75">
        <f t="shared" si="13"/>
        <v>1040</v>
      </c>
      <c r="X15" s="16">
        <v>1040</v>
      </c>
      <c r="Y15" s="16"/>
      <c r="Z15" s="16"/>
      <c r="AA15" s="16"/>
      <c r="AB15" s="75">
        <f t="shared" si="8"/>
        <v>2367</v>
      </c>
      <c r="AC15" s="16">
        <v>2019</v>
      </c>
      <c r="AD15" s="16">
        <v>348</v>
      </c>
      <c r="AE15" s="16"/>
      <c r="AF15" s="16"/>
      <c r="AG15" s="16"/>
      <c r="AH15" s="75">
        <f t="shared" si="10"/>
        <v>161</v>
      </c>
      <c r="AI15" s="16">
        <v>34</v>
      </c>
      <c r="AJ15" s="16"/>
      <c r="AK15" s="16">
        <v>127</v>
      </c>
      <c r="AL15" s="16"/>
      <c r="AM15" s="16"/>
      <c r="AN15" s="16"/>
      <c r="AO15" s="16"/>
      <c r="AP15" s="74"/>
      <c r="AQ15" s="40"/>
      <c r="AR15" s="40"/>
    </row>
    <row r="16" s="1" customFormat="1" ht="61" customHeight="1" spans="1:1024 1025:16381">
      <c r="A16" s="16" t="s">
        <v>92</v>
      </c>
      <c r="B16" s="75">
        <f t="shared" si="12"/>
        <v>87050</v>
      </c>
      <c r="C16" s="75">
        <f t="shared" si="0"/>
        <v>1035</v>
      </c>
      <c r="D16" s="17">
        <v>1008</v>
      </c>
      <c r="E16" s="17"/>
      <c r="F16" s="17"/>
      <c r="G16" s="17">
        <v>27</v>
      </c>
      <c r="H16" s="75">
        <f t="shared" si="2"/>
        <v>4125</v>
      </c>
      <c r="I16" s="17">
        <v>857</v>
      </c>
      <c r="J16" s="17">
        <v>47</v>
      </c>
      <c r="K16" s="17">
        <v>76</v>
      </c>
      <c r="L16" s="17"/>
      <c r="M16" s="17"/>
      <c r="N16" s="17"/>
      <c r="O16" s="17">
        <v>3145</v>
      </c>
      <c r="P16" s="75">
        <f t="shared" si="4"/>
        <v>33628</v>
      </c>
      <c r="Q16" s="16">
        <v>29220</v>
      </c>
      <c r="R16" s="16"/>
      <c r="S16" s="16">
        <v>20</v>
      </c>
      <c r="T16" s="16"/>
      <c r="U16" s="16">
        <v>4388</v>
      </c>
      <c r="V16" s="16"/>
      <c r="W16" s="75">
        <f t="shared" si="13"/>
        <v>25427</v>
      </c>
      <c r="X16" s="16">
        <v>21984</v>
      </c>
      <c r="Y16" s="16"/>
      <c r="Z16" s="16"/>
      <c r="AA16" s="16">
        <v>3443</v>
      </c>
      <c r="AB16" s="75">
        <f t="shared" si="8"/>
        <v>5056</v>
      </c>
      <c r="AC16" s="16">
        <v>4665</v>
      </c>
      <c r="AD16" s="16">
        <v>391</v>
      </c>
      <c r="AE16" s="16">
        <v>6500</v>
      </c>
      <c r="AF16" s="16">
        <v>1610</v>
      </c>
      <c r="AG16" s="16">
        <v>500</v>
      </c>
      <c r="AH16" s="75">
        <f t="shared" si="10"/>
        <v>9169</v>
      </c>
      <c r="AI16" s="16">
        <v>6912</v>
      </c>
      <c r="AJ16" s="16"/>
      <c r="AK16" s="16">
        <v>2099</v>
      </c>
      <c r="AL16" s="16"/>
      <c r="AM16" s="16">
        <v>158</v>
      </c>
      <c r="AN16" s="16"/>
      <c r="AO16" s="16"/>
      <c r="AP16" s="74"/>
      <c r="AQ16" s="40"/>
      <c r="AR16" s="40"/>
    </row>
    <row r="17" s="1" customFormat="1" ht="61" customHeight="1" spans="1:44">
      <c r="A17" s="16" t="s">
        <v>93</v>
      </c>
      <c r="B17" s="75">
        <f t="shared" si="12"/>
        <v>13200</v>
      </c>
      <c r="C17" s="75">
        <f t="shared" si="0"/>
        <v>143</v>
      </c>
      <c r="D17" s="17">
        <v>143</v>
      </c>
      <c r="E17" s="17"/>
      <c r="F17" s="17"/>
      <c r="G17" s="17"/>
      <c r="H17" s="75">
        <f t="shared" si="2"/>
        <v>141</v>
      </c>
      <c r="I17" s="17">
        <v>78</v>
      </c>
      <c r="J17" s="17"/>
      <c r="K17" s="17">
        <v>6</v>
      </c>
      <c r="L17" s="17"/>
      <c r="M17" s="17"/>
      <c r="N17" s="17">
        <v>10</v>
      </c>
      <c r="O17" s="17">
        <v>47</v>
      </c>
      <c r="P17" s="75">
        <f t="shared" si="4"/>
        <v>6166</v>
      </c>
      <c r="Q17" s="16">
        <v>6090</v>
      </c>
      <c r="R17" s="16"/>
      <c r="S17" s="16">
        <v>8</v>
      </c>
      <c r="T17" s="16"/>
      <c r="U17" s="16"/>
      <c r="V17" s="16">
        <v>68</v>
      </c>
      <c r="W17" s="75">
        <f t="shared" si="13"/>
        <v>3380</v>
      </c>
      <c r="X17" s="16">
        <v>3380</v>
      </c>
      <c r="Y17" s="16"/>
      <c r="Z17" s="16"/>
      <c r="AA17" s="16"/>
      <c r="AB17" s="75">
        <f t="shared" si="8"/>
        <v>1506</v>
      </c>
      <c r="AC17" s="16">
        <v>932</v>
      </c>
      <c r="AD17" s="16">
        <v>574</v>
      </c>
      <c r="AE17" s="16">
        <v>1500</v>
      </c>
      <c r="AF17" s="16">
        <v>351</v>
      </c>
      <c r="AG17" s="16"/>
      <c r="AH17" s="75">
        <f t="shared" si="10"/>
        <v>13</v>
      </c>
      <c r="AI17" s="16">
        <v>6</v>
      </c>
      <c r="AJ17" s="16"/>
      <c r="AK17" s="16">
        <v>7</v>
      </c>
      <c r="AL17" s="16"/>
      <c r="AM17" s="16"/>
      <c r="AN17" s="16"/>
      <c r="AO17" s="16"/>
      <c r="AP17" s="74"/>
      <c r="AQ17" s="40"/>
      <c r="AR17" s="40"/>
    </row>
    <row r="18" s="1" customFormat="1" ht="61" customHeight="1" spans="1:44">
      <c r="A18" s="16" t="s">
        <v>94</v>
      </c>
      <c r="B18" s="75">
        <f t="shared" si="12"/>
        <v>1400</v>
      </c>
      <c r="C18" s="75">
        <f t="shared" si="0"/>
        <v>0</v>
      </c>
      <c r="E18" s="17"/>
      <c r="F18" s="17"/>
      <c r="G18" s="17"/>
      <c r="H18" s="75">
        <f t="shared" si="2"/>
        <v>0</v>
      </c>
      <c r="I18" s="17"/>
      <c r="J18" s="17"/>
      <c r="K18" s="17"/>
      <c r="L18" s="17"/>
      <c r="M18" s="17"/>
      <c r="N18" s="17"/>
      <c r="O18" s="17"/>
      <c r="P18" s="75">
        <f t="shared" si="4"/>
        <v>0</v>
      </c>
      <c r="Q18" s="16"/>
      <c r="R18" s="16"/>
      <c r="S18" s="16"/>
      <c r="T18" s="16"/>
      <c r="U18" s="16"/>
      <c r="V18" s="16"/>
      <c r="W18" s="75">
        <f t="shared" si="13"/>
        <v>0</v>
      </c>
      <c r="X18" s="16"/>
      <c r="Y18" s="16"/>
      <c r="Z18" s="16"/>
      <c r="AA18" s="16"/>
      <c r="AB18" s="75">
        <f t="shared" si="8"/>
        <v>165</v>
      </c>
      <c r="AC18" s="16">
        <v>163</v>
      </c>
      <c r="AD18" s="16">
        <v>2</v>
      </c>
      <c r="AE18" s="16">
        <v>1000</v>
      </c>
      <c r="AF18" s="16">
        <v>235</v>
      </c>
      <c r="AG18" s="16"/>
      <c r="AH18" s="75">
        <f t="shared" si="10"/>
        <v>0</v>
      </c>
      <c r="AI18" s="16"/>
      <c r="AJ18" s="16"/>
      <c r="AK18" s="16"/>
      <c r="AL18" s="16"/>
      <c r="AM18" s="16"/>
      <c r="AN18" s="16"/>
      <c r="AO18" s="16"/>
      <c r="AP18" s="74"/>
      <c r="AQ18" s="40"/>
      <c r="AR18" s="40"/>
    </row>
    <row r="19" s="1" customFormat="1" ht="61" customHeight="1" spans="1:44">
      <c r="A19" s="16" t="s">
        <v>95</v>
      </c>
      <c r="B19" s="75">
        <f t="shared" si="12"/>
        <v>1200</v>
      </c>
      <c r="C19" s="75">
        <f t="shared" si="0"/>
        <v>120</v>
      </c>
      <c r="D19" s="17">
        <v>106</v>
      </c>
      <c r="E19" s="17"/>
      <c r="F19" s="17"/>
      <c r="G19" s="17">
        <v>14</v>
      </c>
      <c r="H19" s="75">
        <f t="shared" si="2"/>
        <v>28</v>
      </c>
      <c r="I19" s="17">
        <v>17</v>
      </c>
      <c r="J19" s="17"/>
      <c r="K19" s="17"/>
      <c r="L19" s="17"/>
      <c r="M19" s="17"/>
      <c r="N19" s="17"/>
      <c r="O19" s="17">
        <v>11</v>
      </c>
      <c r="P19" s="75">
        <f t="shared" si="4"/>
        <v>257</v>
      </c>
      <c r="Q19" s="16">
        <v>257</v>
      </c>
      <c r="R19" s="16"/>
      <c r="S19" s="16"/>
      <c r="T19" s="16"/>
      <c r="U19" s="16"/>
      <c r="V19" s="16"/>
      <c r="W19" s="75">
        <f t="shared" si="13"/>
        <v>500</v>
      </c>
      <c r="X19" s="16">
        <v>500</v>
      </c>
      <c r="Y19" s="16"/>
      <c r="Z19" s="16"/>
      <c r="AA19" s="16"/>
      <c r="AB19" s="75">
        <f t="shared" si="8"/>
        <v>0</v>
      </c>
      <c r="AC19" s="16"/>
      <c r="AD19" s="16"/>
      <c r="AE19" s="16"/>
      <c r="AF19" s="16">
        <v>220</v>
      </c>
      <c r="AG19" s="16"/>
      <c r="AH19" s="75">
        <f t="shared" si="10"/>
        <v>75</v>
      </c>
      <c r="AI19" s="16">
        <v>19</v>
      </c>
      <c r="AJ19" s="16"/>
      <c r="AK19" s="16">
        <v>56</v>
      </c>
      <c r="AL19" s="16"/>
      <c r="AM19" s="16"/>
      <c r="AN19" s="16"/>
      <c r="AO19" s="16"/>
      <c r="AP19" s="74"/>
      <c r="AQ19" s="40"/>
      <c r="AR19" s="40"/>
    </row>
    <row r="20" s="1" customFormat="1" ht="61" customHeight="1" spans="1:44">
      <c r="A20" s="25" t="s">
        <v>96</v>
      </c>
      <c r="B20" s="75">
        <f t="shared" si="12"/>
        <v>200</v>
      </c>
      <c r="C20" s="75">
        <f t="shared" si="0"/>
        <v>0</v>
      </c>
      <c r="D20" s="17"/>
      <c r="E20" s="17"/>
      <c r="F20" s="17"/>
      <c r="G20" s="17"/>
      <c r="H20" s="75">
        <f t="shared" si="2"/>
        <v>0</v>
      </c>
      <c r="I20" s="17"/>
      <c r="J20" s="17"/>
      <c r="K20" s="17"/>
      <c r="L20" s="17"/>
      <c r="M20" s="17"/>
      <c r="N20" s="17"/>
      <c r="O20" s="17"/>
      <c r="P20" s="75">
        <f t="shared" si="4"/>
        <v>0</v>
      </c>
      <c r="Q20" s="16"/>
      <c r="R20" s="16"/>
      <c r="S20" s="16"/>
      <c r="T20" s="16"/>
      <c r="U20" s="16"/>
      <c r="V20" s="16"/>
      <c r="W20" s="75">
        <f t="shared" si="13"/>
        <v>0</v>
      </c>
      <c r="X20" s="16"/>
      <c r="Y20" s="16"/>
      <c r="Z20" s="16"/>
      <c r="AA20" s="16"/>
      <c r="AB20" s="75">
        <f t="shared" si="8"/>
        <v>0</v>
      </c>
      <c r="AC20" s="16"/>
      <c r="AD20" s="16"/>
      <c r="AE20" s="16"/>
      <c r="AF20" s="16">
        <v>200</v>
      </c>
      <c r="AG20" s="16"/>
      <c r="AH20" s="75">
        <f t="shared" si="10"/>
        <v>0</v>
      </c>
      <c r="AI20" s="16"/>
      <c r="AJ20" s="16"/>
      <c r="AK20" s="16"/>
      <c r="AL20" s="16"/>
      <c r="AM20" s="16"/>
      <c r="AN20" s="16"/>
      <c r="AO20" s="16"/>
      <c r="AP20" s="74"/>
      <c r="AQ20" s="40"/>
      <c r="AR20" s="40"/>
    </row>
    <row r="21" s="1" customFormat="1" ht="61" customHeight="1" spans="1:44">
      <c r="A21" s="16" t="s">
        <v>410</v>
      </c>
      <c r="B21" s="75">
        <f t="shared" si="12"/>
        <v>8830</v>
      </c>
      <c r="C21" s="75">
        <f t="shared" si="0"/>
        <v>492</v>
      </c>
      <c r="D21" s="17">
        <v>489</v>
      </c>
      <c r="E21" s="17"/>
      <c r="F21" s="17"/>
      <c r="G21" s="17">
        <v>3</v>
      </c>
      <c r="H21" s="75">
        <f t="shared" si="2"/>
        <v>112</v>
      </c>
      <c r="I21" s="17">
        <v>112</v>
      </c>
      <c r="J21" s="17"/>
      <c r="K21" s="17"/>
      <c r="L21" s="17"/>
      <c r="M21" s="17"/>
      <c r="N21" s="17"/>
      <c r="O21" s="17"/>
      <c r="P21" s="75">
        <f t="shared" si="4"/>
        <v>2937</v>
      </c>
      <c r="Q21" s="16">
        <v>1490</v>
      </c>
      <c r="R21" s="16"/>
      <c r="S21" s="16"/>
      <c r="T21" s="16"/>
      <c r="U21" s="16">
        <v>199</v>
      </c>
      <c r="V21" s="16">
        <v>1248</v>
      </c>
      <c r="W21" s="75">
        <f t="shared" si="13"/>
        <v>2938</v>
      </c>
      <c r="X21" s="16">
        <v>2938</v>
      </c>
      <c r="Y21" s="16"/>
      <c r="Z21" s="16"/>
      <c r="AA21" s="16"/>
      <c r="AB21" s="75">
        <f t="shared" si="8"/>
        <v>690</v>
      </c>
      <c r="AC21" s="16">
        <v>661</v>
      </c>
      <c r="AD21" s="16">
        <v>29</v>
      </c>
      <c r="AE21" s="16">
        <v>1650</v>
      </c>
      <c r="AF21" s="16"/>
      <c r="AG21" s="16"/>
      <c r="AH21" s="75">
        <f t="shared" si="10"/>
        <v>11</v>
      </c>
      <c r="AI21" s="16">
        <v>11</v>
      </c>
      <c r="AJ21" s="16"/>
      <c r="AK21" s="16"/>
      <c r="AL21" s="16"/>
      <c r="AM21" s="16"/>
      <c r="AN21" s="16"/>
      <c r="AO21" s="16"/>
      <c r="AP21" s="74"/>
      <c r="AQ21" s="40"/>
      <c r="AR21" s="40"/>
    </row>
    <row r="22" s="1" customFormat="1" ht="61" customHeight="1" spans="1:44">
      <c r="A22" s="16" t="s">
        <v>411</v>
      </c>
      <c r="B22" s="75">
        <f t="shared" si="12"/>
        <v>9200</v>
      </c>
      <c r="C22" s="75">
        <f t="shared" si="0"/>
        <v>3304</v>
      </c>
      <c r="D22" s="17"/>
      <c r="E22" s="17"/>
      <c r="F22" s="17">
        <v>3304</v>
      </c>
      <c r="G22" s="17"/>
      <c r="H22" s="75">
        <f t="shared" si="2"/>
        <v>0</v>
      </c>
      <c r="I22" s="17"/>
      <c r="J22" s="17"/>
      <c r="K22" s="17"/>
      <c r="L22" s="17"/>
      <c r="M22" s="17"/>
      <c r="N22" s="17"/>
      <c r="O22" s="17"/>
      <c r="P22" s="75">
        <f t="shared" si="4"/>
        <v>1385</v>
      </c>
      <c r="Q22" s="16">
        <v>1385</v>
      </c>
      <c r="R22" s="16"/>
      <c r="S22" s="16"/>
      <c r="T22" s="16"/>
      <c r="U22" s="16"/>
      <c r="V22" s="16"/>
      <c r="W22" s="75">
        <f t="shared" si="13"/>
        <v>280</v>
      </c>
      <c r="X22" s="16">
        <v>280</v>
      </c>
      <c r="Y22" s="16"/>
      <c r="Z22" s="16"/>
      <c r="AA22" s="16"/>
      <c r="AB22" s="75">
        <f t="shared" si="8"/>
        <v>3901</v>
      </c>
      <c r="AC22" s="16">
        <v>3885</v>
      </c>
      <c r="AD22" s="16">
        <v>16</v>
      </c>
      <c r="AE22" s="16"/>
      <c r="AF22" s="16"/>
      <c r="AG22" s="16"/>
      <c r="AH22" s="75">
        <f t="shared" si="10"/>
        <v>330</v>
      </c>
      <c r="AI22" s="16"/>
      <c r="AJ22" s="16"/>
      <c r="AK22" s="16">
        <v>330</v>
      </c>
      <c r="AL22" s="16"/>
      <c r="AM22" s="16"/>
      <c r="AN22" s="16"/>
      <c r="AO22" s="16"/>
      <c r="AP22" s="74"/>
      <c r="AQ22" s="40"/>
      <c r="AR22" s="40"/>
    </row>
    <row r="23" s="1" customFormat="1" ht="61" customHeight="1" spans="1:44">
      <c r="A23" s="16" t="s">
        <v>412</v>
      </c>
      <c r="B23" s="75">
        <f t="shared" si="12"/>
        <v>350</v>
      </c>
      <c r="C23" s="75">
        <f t="shared" si="0"/>
        <v>0</v>
      </c>
      <c r="D23" s="17"/>
      <c r="E23" s="17"/>
      <c r="F23" s="17"/>
      <c r="G23" s="17"/>
      <c r="H23" s="75">
        <f t="shared" si="2"/>
        <v>0</v>
      </c>
      <c r="I23" s="17"/>
      <c r="J23" s="17"/>
      <c r="K23" s="17"/>
      <c r="L23" s="17"/>
      <c r="M23" s="17"/>
      <c r="N23" s="17"/>
      <c r="O23" s="17"/>
      <c r="P23" s="75">
        <f t="shared" si="4"/>
        <v>350</v>
      </c>
      <c r="Q23" s="16">
        <v>350</v>
      </c>
      <c r="R23" s="16"/>
      <c r="S23" s="16"/>
      <c r="T23" s="16"/>
      <c r="U23" s="16"/>
      <c r="V23" s="16"/>
      <c r="W23" s="75">
        <f t="shared" si="13"/>
        <v>0</v>
      </c>
      <c r="X23" s="16"/>
      <c r="Y23" s="16"/>
      <c r="Z23" s="16"/>
      <c r="AA23" s="16"/>
      <c r="AB23" s="75">
        <f t="shared" si="8"/>
        <v>0</v>
      </c>
      <c r="AC23" s="16"/>
      <c r="AD23" s="16"/>
      <c r="AE23" s="16"/>
      <c r="AF23" s="16"/>
      <c r="AG23" s="16"/>
      <c r="AH23" s="75">
        <f t="shared" si="10"/>
        <v>0</v>
      </c>
      <c r="AI23" s="16"/>
      <c r="AJ23" s="16"/>
      <c r="AK23" s="16"/>
      <c r="AL23" s="16"/>
      <c r="AM23" s="16"/>
      <c r="AN23" s="16"/>
      <c r="AO23" s="16"/>
      <c r="AP23" s="74"/>
      <c r="AQ23" s="40"/>
      <c r="AR23" s="40"/>
    </row>
    <row r="24" s="1" customFormat="1" ht="61" customHeight="1" spans="1:44">
      <c r="A24" s="16" t="s">
        <v>413</v>
      </c>
      <c r="B24" s="75">
        <f t="shared" si="12"/>
        <v>8300</v>
      </c>
      <c r="C24" s="75">
        <f t="shared" si="0"/>
        <v>194</v>
      </c>
      <c r="D24" s="17">
        <v>112</v>
      </c>
      <c r="E24" s="17"/>
      <c r="F24" s="17"/>
      <c r="G24" s="17">
        <v>82</v>
      </c>
      <c r="H24" s="75">
        <f t="shared" si="2"/>
        <v>399</v>
      </c>
      <c r="I24" s="17">
        <v>135</v>
      </c>
      <c r="J24" s="17"/>
      <c r="K24" s="17"/>
      <c r="L24" s="17"/>
      <c r="M24" s="17">
        <v>2</v>
      </c>
      <c r="N24" s="17">
        <v>32</v>
      </c>
      <c r="O24" s="17">
        <v>230</v>
      </c>
      <c r="P24" s="75">
        <f t="shared" si="4"/>
        <v>4873</v>
      </c>
      <c r="Q24" s="16">
        <v>4873</v>
      </c>
      <c r="R24" s="16"/>
      <c r="S24" s="16"/>
      <c r="T24" s="16"/>
      <c r="U24" s="16"/>
      <c r="V24" s="16"/>
      <c r="W24" s="75">
        <f t="shared" si="13"/>
        <v>2216</v>
      </c>
      <c r="X24" s="16">
        <v>2216</v>
      </c>
      <c r="Y24" s="16"/>
      <c r="Z24" s="16"/>
      <c r="AA24" s="16"/>
      <c r="AB24" s="75">
        <f t="shared" si="8"/>
        <v>429</v>
      </c>
      <c r="AC24" s="16">
        <v>354</v>
      </c>
      <c r="AD24" s="16">
        <v>75</v>
      </c>
      <c r="AE24" s="16"/>
      <c r="AF24" s="16"/>
      <c r="AG24" s="16"/>
      <c r="AH24" s="75">
        <f t="shared" si="10"/>
        <v>189</v>
      </c>
      <c r="AI24" s="16">
        <v>95</v>
      </c>
      <c r="AJ24" s="16"/>
      <c r="AK24" s="16">
        <v>94</v>
      </c>
      <c r="AL24" s="16"/>
      <c r="AM24" s="16"/>
      <c r="AN24" s="16"/>
      <c r="AO24" s="16"/>
      <c r="AP24" s="74"/>
      <c r="AQ24" s="40"/>
      <c r="AR24" s="40"/>
    </row>
    <row r="25" s="1" customFormat="1" ht="61" customHeight="1" spans="1:44">
      <c r="A25" s="16" t="s">
        <v>414</v>
      </c>
      <c r="B25" s="17">
        <v>3000</v>
      </c>
      <c r="C25" s="75">
        <f t="shared" si="0"/>
        <v>0</v>
      </c>
      <c r="D25" s="17"/>
      <c r="E25" s="17"/>
      <c r="F25" s="17"/>
      <c r="G25" s="17"/>
      <c r="H25" s="75">
        <f t="shared" si="2"/>
        <v>0</v>
      </c>
      <c r="I25" s="17"/>
      <c r="J25" s="17"/>
      <c r="K25" s="17"/>
      <c r="L25" s="17"/>
      <c r="M25" s="17"/>
      <c r="N25" s="17"/>
      <c r="O25" s="17"/>
      <c r="P25" s="75">
        <f t="shared" si="4"/>
        <v>0</v>
      </c>
      <c r="Q25" s="16"/>
      <c r="R25" s="16"/>
      <c r="S25" s="16"/>
      <c r="T25" s="16"/>
      <c r="U25" s="16"/>
      <c r="V25" s="16"/>
      <c r="W25" s="75">
        <f t="shared" si="13"/>
        <v>0</v>
      </c>
      <c r="X25" s="16"/>
      <c r="Y25" s="16"/>
      <c r="Z25" s="16"/>
      <c r="AA25" s="16"/>
      <c r="AB25" s="75">
        <f t="shared" si="8"/>
        <v>0</v>
      </c>
      <c r="AC25" s="16"/>
      <c r="AD25" s="16"/>
      <c r="AE25" s="16"/>
      <c r="AF25" s="16"/>
      <c r="AG25" s="16"/>
      <c r="AH25" s="75">
        <f t="shared" si="10"/>
        <v>0</v>
      </c>
      <c r="AI25" s="16"/>
      <c r="AJ25" s="16"/>
      <c r="AK25" s="16"/>
      <c r="AL25" s="16"/>
      <c r="AM25" s="16"/>
      <c r="AN25" s="16"/>
      <c r="AO25" s="16">
        <v>3000</v>
      </c>
      <c r="AP25" s="74"/>
      <c r="AQ25" s="40"/>
      <c r="AR25" s="40"/>
    </row>
    <row r="26" s="1" customFormat="1" ht="61" customHeight="1" spans="1:44">
      <c r="A26" s="16" t="s">
        <v>415</v>
      </c>
      <c r="B26" s="17">
        <v>550</v>
      </c>
      <c r="C26" s="75">
        <f t="shared" si="0"/>
        <v>0</v>
      </c>
      <c r="D26" s="17"/>
      <c r="E26" s="17"/>
      <c r="F26" s="17"/>
      <c r="G26" s="17"/>
      <c r="H26" s="75">
        <f t="shared" si="2"/>
        <v>0</v>
      </c>
      <c r="I26" s="17"/>
      <c r="J26" s="17"/>
      <c r="K26" s="17"/>
      <c r="L26" s="17"/>
      <c r="M26" s="17"/>
      <c r="N26" s="17"/>
      <c r="O26" s="17"/>
      <c r="P26" s="75">
        <f t="shared" si="4"/>
        <v>0</v>
      </c>
      <c r="Q26" s="16"/>
      <c r="R26" s="16"/>
      <c r="S26" s="16"/>
      <c r="T26" s="16"/>
      <c r="U26" s="16"/>
      <c r="V26" s="16"/>
      <c r="W26" s="75">
        <f t="shared" si="13"/>
        <v>0</v>
      </c>
      <c r="X26" s="16"/>
      <c r="Y26" s="16"/>
      <c r="Z26" s="16"/>
      <c r="AA26" s="16"/>
      <c r="AB26" s="75">
        <f t="shared" si="8"/>
        <v>0</v>
      </c>
      <c r="AC26" s="16"/>
      <c r="AD26" s="16"/>
      <c r="AE26" s="16"/>
      <c r="AF26" s="16"/>
      <c r="AG26" s="16"/>
      <c r="AH26" s="75">
        <f t="shared" si="10"/>
        <v>0</v>
      </c>
      <c r="AI26" s="16"/>
      <c r="AJ26" s="16"/>
      <c r="AK26" s="16"/>
      <c r="AL26" s="16"/>
      <c r="AM26" s="16"/>
      <c r="AN26" s="16"/>
      <c r="AO26" s="16"/>
      <c r="AP26" s="17">
        <v>550</v>
      </c>
      <c r="AQ26" s="40"/>
      <c r="AR26" s="40"/>
    </row>
    <row r="27" s="1" customFormat="1" ht="61" customHeight="1" spans="1:44">
      <c r="A27" s="25" t="s">
        <v>416</v>
      </c>
      <c r="B27" s="85">
        <v>2300</v>
      </c>
      <c r="C27" s="75">
        <f t="shared" si="0"/>
        <v>0</v>
      </c>
      <c r="D27" s="61"/>
      <c r="E27" s="61"/>
      <c r="F27" s="61"/>
      <c r="G27" s="61"/>
      <c r="H27" s="75">
        <f t="shared" si="2"/>
        <v>0</v>
      </c>
      <c r="I27" s="61"/>
      <c r="J27" s="61"/>
      <c r="K27" s="61"/>
      <c r="L27" s="61"/>
      <c r="M27" s="61"/>
      <c r="N27" s="61"/>
      <c r="O27" s="61"/>
      <c r="P27" s="75">
        <f t="shared" si="4"/>
        <v>0</v>
      </c>
      <c r="Q27" s="61"/>
      <c r="R27" s="61"/>
      <c r="S27" s="61"/>
      <c r="T27" s="61"/>
      <c r="U27" s="61"/>
      <c r="V27" s="61"/>
      <c r="W27" s="75">
        <f t="shared" si="13"/>
        <v>0</v>
      </c>
      <c r="X27" s="61"/>
      <c r="Y27" s="61"/>
      <c r="Z27" s="61"/>
      <c r="AA27" s="61"/>
      <c r="AB27" s="75">
        <f t="shared" si="8"/>
        <v>0</v>
      </c>
      <c r="AC27" s="61"/>
      <c r="AD27" s="61"/>
      <c r="AE27" s="61"/>
      <c r="AF27" s="61"/>
      <c r="AG27" s="61"/>
      <c r="AH27" s="75">
        <f t="shared" si="10"/>
        <v>0</v>
      </c>
      <c r="AI27" s="61"/>
      <c r="AJ27" s="61"/>
      <c r="AK27" s="61"/>
      <c r="AL27" s="61"/>
      <c r="AM27" s="61"/>
      <c r="AN27" s="61"/>
      <c r="AO27" s="61"/>
      <c r="AP27" s="85"/>
      <c r="AQ27" s="40">
        <v>2300</v>
      </c>
      <c r="AR27" s="40"/>
    </row>
    <row r="28" s="1" customFormat="1" ht="61" customHeight="1" spans="1:44">
      <c r="A28" s="25" t="s">
        <v>417</v>
      </c>
      <c r="B28" s="86">
        <v>15</v>
      </c>
      <c r="C28" s="75">
        <f t="shared" si="0"/>
        <v>0</v>
      </c>
      <c r="D28" s="40"/>
      <c r="E28" s="40"/>
      <c r="F28" s="40"/>
      <c r="G28" s="40"/>
      <c r="H28" s="75">
        <f t="shared" si="2"/>
        <v>0</v>
      </c>
      <c r="I28" s="40"/>
      <c r="J28" s="40"/>
      <c r="K28" s="40"/>
      <c r="L28" s="40"/>
      <c r="M28" s="40"/>
      <c r="N28" s="40"/>
      <c r="O28" s="40"/>
      <c r="P28" s="75">
        <f t="shared" si="4"/>
        <v>0</v>
      </c>
      <c r="Q28" s="40"/>
      <c r="R28" s="40"/>
      <c r="S28" s="40"/>
      <c r="T28" s="40"/>
      <c r="U28" s="40"/>
      <c r="V28" s="40"/>
      <c r="W28" s="75">
        <f t="shared" si="13"/>
        <v>0</v>
      </c>
      <c r="X28" s="40"/>
      <c r="Y28" s="40"/>
      <c r="Z28" s="40"/>
      <c r="AA28" s="40"/>
      <c r="AB28" s="75">
        <f t="shared" si="8"/>
        <v>0</v>
      </c>
      <c r="AC28" s="40"/>
      <c r="AD28" s="40"/>
      <c r="AE28" s="40"/>
      <c r="AF28" s="40"/>
      <c r="AG28" s="40"/>
      <c r="AH28" s="75">
        <f t="shared" si="10"/>
        <v>0</v>
      </c>
      <c r="AI28" s="40"/>
      <c r="AJ28" s="40"/>
      <c r="AK28" s="40"/>
      <c r="AL28" s="40"/>
      <c r="AM28" s="40"/>
      <c r="AN28" s="40"/>
      <c r="AO28" s="40"/>
      <c r="AP28" s="86"/>
      <c r="AQ28" s="40"/>
      <c r="AR28" s="40">
        <v>15</v>
      </c>
    </row>
  </sheetData>
  <mergeCells count="15">
    <mergeCell ref="A1:AP1"/>
    <mergeCell ref="C3:G3"/>
    <mergeCell ref="K3:O3"/>
    <mergeCell ref="P3:V3"/>
    <mergeCell ref="W3:AA3"/>
    <mergeCell ref="AB3:AD3"/>
    <mergeCell ref="AH3:AM3"/>
    <mergeCell ref="AE3:AE4"/>
    <mergeCell ref="AF3:AF4"/>
    <mergeCell ref="AG3:AG4"/>
    <mergeCell ref="AN3:AN4"/>
    <mergeCell ref="AO3:AO4"/>
    <mergeCell ref="AP3:AP4"/>
    <mergeCell ref="AQ3:AQ4"/>
    <mergeCell ref="AR3:AR4"/>
  </mergeCells>
  <pageMargins left="0.314583333333333" right="0.196527777777778" top="0.550694444444444" bottom="0.472222222222222" header="0.511805555555556" footer="0.511805555555556"/>
  <pageSetup paperSize="8" scale="3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1"/>
  <sheetViews>
    <sheetView zoomScale="85" zoomScaleNormal="85" workbookViewId="0">
      <pane xSplit="1" ySplit="1" topLeftCell="B2" activePane="bottomRight" state="frozen"/>
      <selection/>
      <selection pane="topRight"/>
      <selection pane="bottomLeft"/>
      <selection pane="bottomRight" activeCell="C5" sqref="C5"/>
    </sheetView>
  </sheetViews>
  <sheetFormatPr defaultColWidth="9" defaultRowHeight="15"/>
  <cols>
    <col min="1" max="1" width="26.2" style="1" customWidth="1"/>
    <col min="2" max="2" width="13.3" style="1" customWidth="1"/>
    <col min="3" max="3" width="11.4" style="1" customWidth="1"/>
    <col min="4" max="4" width="8.1" style="1" customWidth="1"/>
    <col min="5" max="5" width="8.2" style="1" customWidth="1"/>
    <col min="6" max="6" width="6.1" style="1" customWidth="1"/>
    <col min="7" max="7" width="7.6" style="1" customWidth="1"/>
    <col min="8" max="9" width="9.4" style="1" customWidth="1"/>
    <col min="10" max="10" width="7.9" style="1" customWidth="1"/>
    <col min="11" max="11" width="6.7" style="1" customWidth="1"/>
    <col min="12" max="12" width="7.5" style="1" customWidth="1"/>
    <col min="13" max="13" width="6.9" style="1" customWidth="1"/>
    <col min="14" max="14" width="7.1" style="1" customWidth="1"/>
    <col min="15" max="15" width="7" style="1" customWidth="1"/>
    <col min="16" max="16" width="10.1" style="1" customWidth="1"/>
    <col min="17" max="17" width="7.1" style="1" customWidth="1"/>
    <col min="18" max="18" width="7" style="1" customWidth="1"/>
    <col min="19" max="19" width="6.1" style="1" customWidth="1"/>
    <col min="20" max="20" width="6.6" style="1" customWidth="1"/>
    <col min="21" max="21" width="8.2" style="1" customWidth="1"/>
    <col min="22" max="22" width="8.3" style="1" customWidth="1"/>
    <col min="23" max="23" width="8.6" style="1" customWidth="1"/>
    <col min="24" max="24" width="9" style="1" customWidth="1"/>
    <col min="25" max="25" width="8.5" style="1" customWidth="1"/>
    <col min="26" max="26" width="8.6" style="1" customWidth="1"/>
    <col min="27" max="27" width="6.8" style="1" customWidth="1"/>
    <col min="28" max="28" width="6.6" style="1" customWidth="1"/>
    <col min="29" max="29" width="9.2" style="1" customWidth="1"/>
    <col min="30" max="2007" width="20" style="1" customWidth="1"/>
    <col min="2008" max="16384" width="9" style="1"/>
  </cols>
  <sheetData>
    <row r="1" ht="25.5" spans="1:29">
      <c r="A1" s="2" t="s">
        <v>2541</v>
      </c>
      <c r="B1" s="2"/>
      <c r="C1" s="2"/>
      <c r="D1" s="2"/>
      <c r="E1" s="2"/>
      <c r="F1" s="2"/>
      <c r="G1" s="2"/>
      <c r="H1" s="2"/>
      <c r="I1" s="2"/>
      <c r="J1" s="2"/>
      <c r="K1" s="2"/>
      <c r="L1" s="2"/>
      <c r="M1" s="2"/>
      <c r="N1" s="2"/>
      <c r="O1" s="2"/>
      <c r="P1" s="2"/>
      <c r="Q1" s="2"/>
      <c r="R1" s="2"/>
      <c r="S1" s="2"/>
      <c r="T1" s="2"/>
      <c r="U1" s="2"/>
      <c r="V1" s="2"/>
      <c r="W1" s="2"/>
      <c r="X1" s="2"/>
      <c r="Y1" s="2"/>
      <c r="Z1" s="2"/>
      <c r="AA1" s="2"/>
      <c r="AB1" s="2"/>
      <c r="AC1" s="2"/>
    </row>
    <row r="2" spans="1:29">
      <c r="A2" s="3" t="s">
        <v>2542</v>
      </c>
    </row>
    <row r="3" spans="1:29">
      <c r="A3" s="14" t="s">
        <v>108</v>
      </c>
      <c r="B3" s="67" t="s">
        <v>2503</v>
      </c>
      <c r="C3" s="5" t="s">
        <v>2504</v>
      </c>
      <c r="D3" s="5"/>
      <c r="E3" s="5"/>
      <c r="F3" s="5"/>
      <c r="G3" s="5"/>
      <c r="H3" s="68"/>
      <c r="I3" s="68"/>
      <c r="J3" s="68"/>
      <c r="K3" s="68" t="s">
        <v>2505</v>
      </c>
      <c r="L3" s="68"/>
      <c r="M3" s="68"/>
      <c r="N3" s="68"/>
      <c r="O3" s="68"/>
      <c r="P3" s="68" t="s">
        <v>2506</v>
      </c>
      <c r="Q3" s="68"/>
      <c r="R3" s="68"/>
      <c r="S3" s="68"/>
      <c r="T3" s="68"/>
      <c r="U3" s="68" t="s">
        <v>2508</v>
      </c>
      <c r="V3" s="68"/>
      <c r="W3" s="68"/>
      <c r="X3" s="69" t="s">
        <v>2512</v>
      </c>
      <c r="Y3" s="68"/>
      <c r="Z3" s="68"/>
      <c r="AA3" s="68"/>
      <c r="AB3" s="68"/>
      <c r="AC3" s="70" t="s">
        <v>2513</v>
      </c>
    </row>
    <row r="4" ht="93" customHeight="1" spans="1:29">
      <c r="A4" s="14"/>
      <c r="B4" s="19"/>
      <c r="C4" s="71" t="s">
        <v>2517</v>
      </c>
      <c r="D4" s="71" t="s">
        <v>2518</v>
      </c>
      <c r="E4" s="71" t="s">
        <v>2519</v>
      </c>
      <c r="F4" s="71" t="s">
        <v>2321</v>
      </c>
      <c r="G4" s="71" t="s">
        <v>2520</v>
      </c>
      <c r="H4" s="72" t="s">
        <v>2517</v>
      </c>
      <c r="I4" s="72" t="s">
        <v>2521</v>
      </c>
      <c r="J4" s="72" t="s">
        <v>2522</v>
      </c>
      <c r="K4" s="72" t="s">
        <v>2523</v>
      </c>
      <c r="L4" s="72" t="s">
        <v>2524</v>
      </c>
      <c r="M4" s="72" t="s">
        <v>2525</v>
      </c>
      <c r="N4" s="72" t="s">
        <v>2526</v>
      </c>
      <c r="O4" s="72" t="s">
        <v>2527</v>
      </c>
      <c r="P4" s="19" t="s">
        <v>2517</v>
      </c>
      <c r="Q4" s="72" t="s">
        <v>2528</v>
      </c>
      <c r="R4" s="72" t="s">
        <v>2529</v>
      </c>
      <c r="S4" s="72" t="s">
        <v>2530</v>
      </c>
      <c r="T4" s="72" t="s">
        <v>2532</v>
      </c>
      <c r="U4" s="19" t="s">
        <v>2517</v>
      </c>
      <c r="V4" s="72" t="s">
        <v>2534</v>
      </c>
      <c r="W4" s="72" t="s">
        <v>2535</v>
      </c>
      <c r="X4" s="19" t="s">
        <v>2517</v>
      </c>
      <c r="Y4" s="72" t="s">
        <v>2536</v>
      </c>
      <c r="Z4" s="72" t="s">
        <v>2538</v>
      </c>
      <c r="AA4" s="72" t="s">
        <v>2539</v>
      </c>
      <c r="AB4" s="72" t="s">
        <v>2540</v>
      </c>
      <c r="AC4" s="73"/>
    </row>
    <row r="5" s="66" customFormat="1" ht="55" customHeight="1" spans="1:29">
      <c r="A5" s="74" t="s">
        <v>2503</v>
      </c>
      <c r="B5" s="75">
        <f>C5+H5+P5+U5+X5+AC5</f>
        <v>110206</v>
      </c>
      <c r="C5" s="75">
        <f>D5+E5+F5+G5</f>
        <v>38810</v>
      </c>
      <c r="D5" s="75">
        <f>D6+D7+D8+D9+D10+D11+D13+D14+D15+D12+D16+D17+D18+D19+D20+D21</f>
        <v>19768</v>
      </c>
      <c r="E5" s="75">
        <f>E6+E7+E8+E9+E10+E11+E13+E14+E15+E12+E16+E17+E18+E19+E20+E21</f>
        <v>14257</v>
      </c>
      <c r="F5" s="75">
        <f>F6+F7+F8+F9+F10+F11+F13+F14+F15+F12+F16+F17+F18+F19+F20+F21</f>
        <v>3005</v>
      </c>
      <c r="G5" s="75">
        <f>G6+G7+G8+G9+G10+G11+G13+G14+G15+G12+G16+G17+G18+G19+G20+G21</f>
        <v>1780</v>
      </c>
      <c r="H5" s="75">
        <f>I5+J5+K5+L5+M5+N5+O5</f>
        <v>3986</v>
      </c>
      <c r="I5" s="75">
        <f t="shared" ref="I5:AC5" si="0">I6+I7+I8+I9+I10+I11+I13+I14+I15+I12+I16+I17+I18+I19+I20+I21</f>
        <v>3527</v>
      </c>
      <c r="J5" s="75">
        <f t="shared" si="0"/>
        <v>0</v>
      </c>
      <c r="K5" s="75">
        <f t="shared" si="0"/>
        <v>89</v>
      </c>
      <c r="L5" s="75">
        <f t="shared" si="0"/>
        <v>214</v>
      </c>
      <c r="M5" s="75">
        <f t="shared" si="0"/>
        <v>144</v>
      </c>
      <c r="N5" s="75">
        <f t="shared" si="0"/>
        <v>0</v>
      </c>
      <c r="O5" s="75">
        <v>12</v>
      </c>
      <c r="P5" s="75">
        <f>Q5+R5+S5+T5</f>
        <v>76</v>
      </c>
      <c r="Q5" s="75">
        <f t="shared" si="0"/>
        <v>0</v>
      </c>
      <c r="R5" s="75">
        <f t="shared" si="0"/>
        <v>76</v>
      </c>
      <c r="S5" s="75">
        <f t="shared" si="0"/>
        <v>0</v>
      </c>
      <c r="T5" s="75">
        <f t="shared" si="0"/>
        <v>0</v>
      </c>
      <c r="U5" s="75">
        <f>V5+W5</f>
        <v>62610</v>
      </c>
      <c r="V5" s="75">
        <f t="shared" si="0"/>
        <v>58109</v>
      </c>
      <c r="W5" s="75">
        <v>4501</v>
      </c>
      <c r="X5" s="75">
        <f>Y5+Z5+AA5+AB5</f>
        <v>4724</v>
      </c>
      <c r="Y5" s="75">
        <f t="shared" si="0"/>
        <v>2251</v>
      </c>
      <c r="Z5" s="75">
        <f t="shared" si="0"/>
        <v>2473</v>
      </c>
      <c r="AA5" s="75">
        <f t="shared" si="0"/>
        <v>0</v>
      </c>
      <c r="AB5" s="75">
        <f t="shared" si="0"/>
        <v>0</v>
      </c>
      <c r="AC5" s="75">
        <f t="shared" si="0"/>
        <v>0</v>
      </c>
    </row>
    <row r="6" ht="55" customHeight="1" spans="1:29">
      <c r="A6" s="16" t="s">
        <v>82</v>
      </c>
      <c r="B6" s="75">
        <f t="shared" ref="B6:B8" si="1">C6+H6+P6+U6+X6+AC6</f>
        <v>19875</v>
      </c>
      <c r="C6" s="75">
        <f t="shared" ref="C6:C21" si="2">D6+E6+F6+G6</f>
        <v>11762</v>
      </c>
      <c r="D6" s="76">
        <v>10611</v>
      </c>
      <c r="E6" s="76"/>
      <c r="F6" s="76"/>
      <c r="G6" s="76">
        <v>1151</v>
      </c>
      <c r="H6" s="75">
        <f t="shared" ref="H6:H21" si="3">I6+J6+K6+L6+M6+N6+O6</f>
        <v>1406</v>
      </c>
      <c r="I6" s="76">
        <v>982</v>
      </c>
      <c r="J6" s="76"/>
      <c r="K6" s="76">
        <v>89</v>
      </c>
      <c r="L6" s="76">
        <v>214</v>
      </c>
      <c r="M6" s="76">
        <v>109</v>
      </c>
      <c r="N6" s="76"/>
      <c r="O6" s="76">
        <v>12</v>
      </c>
      <c r="P6" s="75">
        <f t="shared" ref="P6:P21" si="4">Q6+R6+S6+T6</f>
        <v>33</v>
      </c>
      <c r="Q6" s="77"/>
      <c r="R6" s="77">
        <v>33</v>
      </c>
      <c r="S6" s="77"/>
      <c r="T6" s="77"/>
      <c r="U6" s="75">
        <f t="shared" ref="U6:U21" si="5">V6+W6</f>
        <v>5515</v>
      </c>
      <c r="V6" s="77">
        <v>3409</v>
      </c>
      <c r="W6" s="77">
        <v>2106</v>
      </c>
      <c r="X6" s="75">
        <f t="shared" ref="X6:X21" si="6">Y6+Z6+AA6+AB6</f>
        <v>1159</v>
      </c>
      <c r="Y6" s="77">
        <v>690</v>
      </c>
      <c r="Z6" s="77">
        <v>469</v>
      </c>
      <c r="AA6" s="77"/>
      <c r="AB6" s="77"/>
      <c r="AC6" s="77"/>
    </row>
    <row r="7" ht="55" customHeight="1" spans="1:29">
      <c r="A7" s="16" t="s">
        <v>84</v>
      </c>
      <c r="B7" s="75">
        <f t="shared" si="1"/>
        <v>7700</v>
      </c>
      <c r="C7" s="75">
        <f t="shared" si="2"/>
        <v>6292</v>
      </c>
      <c r="D7" s="17">
        <v>5840</v>
      </c>
      <c r="E7" s="17"/>
      <c r="F7" s="17"/>
      <c r="G7" s="17">
        <v>452</v>
      </c>
      <c r="H7" s="75">
        <f t="shared" si="3"/>
        <v>683</v>
      </c>
      <c r="I7" s="17">
        <v>650</v>
      </c>
      <c r="J7" s="17"/>
      <c r="K7" s="17"/>
      <c r="L7" s="17"/>
      <c r="M7" s="17">
        <v>33</v>
      </c>
      <c r="N7" s="17"/>
      <c r="O7" s="17"/>
      <c r="P7" s="75">
        <f t="shared" si="4"/>
        <v>43</v>
      </c>
      <c r="Q7" s="16"/>
      <c r="R7" s="16">
        <v>43</v>
      </c>
      <c r="S7" s="16"/>
      <c r="T7" s="16"/>
      <c r="U7" s="75">
        <f t="shared" si="5"/>
        <v>568</v>
      </c>
      <c r="V7" s="16">
        <v>488</v>
      </c>
      <c r="W7" s="16">
        <v>80</v>
      </c>
      <c r="X7" s="75">
        <f t="shared" si="6"/>
        <v>114</v>
      </c>
      <c r="Y7" s="16">
        <v>75</v>
      </c>
      <c r="Z7" s="16">
        <v>39</v>
      </c>
      <c r="AA7" s="16"/>
      <c r="AB7" s="16"/>
      <c r="AC7" s="16"/>
    </row>
    <row r="8" ht="55" customHeight="1" spans="1:29">
      <c r="A8" s="16" t="s">
        <v>85</v>
      </c>
      <c r="B8" s="75">
        <f t="shared" si="1"/>
        <v>24905</v>
      </c>
      <c r="C8" s="75">
        <f t="shared" si="2"/>
        <v>104</v>
      </c>
      <c r="D8" s="17">
        <v>101</v>
      </c>
      <c r="E8" s="17"/>
      <c r="F8" s="17"/>
      <c r="G8" s="17">
        <v>3</v>
      </c>
      <c r="H8" s="75">
        <f t="shared" si="3"/>
        <v>123</v>
      </c>
      <c r="I8" s="17">
        <v>123</v>
      </c>
      <c r="J8" s="17"/>
      <c r="K8" s="17"/>
      <c r="L8" s="17"/>
      <c r="M8" s="17"/>
      <c r="N8" s="17"/>
      <c r="O8" s="17"/>
      <c r="P8" s="75">
        <f t="shared" si="4"/>
        <v>0</v>
      </c>
      <c r="Q8" s="78"/>
      <c r="R8" s="78"/>
      <c r="S8" s="78"/>
      <c r="T8" s="78"/>
      <c r="U8" s="75">
        <f t="shared" si="5"/>
        <v>23726</v>
      </c>
      <c r="V8" s="16">
        <v>22551</v>
      </c>
      <c r="W8" s="16">
        <v>1175</v>
      </c>
      <c r="X8" s="75">
        <f t="shared" si="6"/>
        <v>952</v>
      </c>
      <c r="Y8" s="16">
        <v>729</v>
      </c>
      <c r="Z8" s="16">
        <v>223</v>
      </c>
      <c r="AA8" s="16"/>
      <c r="AB8" s="16"/>
      <c r="AC8" s="16"/>
    </row>
    <row r="9" ht="55" customHeight="1" spans="1:29">
      <c r="A9" s="16" t="s">
        <v>86</v>
      </c>
      <c r="B9" s="75">
        <v>0</v>
      </c>
      <c r="C9" s="75">
        <f t="shared" si="2"/>
        <v>0</v>
      </c>
      <c r="D9" s="17"/>
      <c r="E9" s="17"/>
      <c r="F9" s="17"/>
      <c r="G9" s="17"/>
      <c r="H9" s="75">
        <f t="shared" si="3"/>
        <v>0</v>
      </c>
      <c r="I9" s="17"/>
      <c r="J9" s="17"/>
      <c r="K9" s="17"/>
      <c r="L9" s="17"/>
      <c r="M9" s="17"/>
      <c r="N9" s="17"/>
      <c r="O9" s="17"/>
      <c r="P9" s="75">
        <f t="shared" si="4"/>
        <v>0</v>
      </c>
      <c r="Q9" s="40"/>
      <c r="R9" s="40"/>
      <c r="S9" s="40"/>
      <c r="T9" s="40"/>
      <c r="U9" s="75">
        <f t="shared" si="5"/>
        <v>0</v>
      </c>
      <c r="V9" s="16"/>
      <c r="W9" s="16"/>
      <c r="X9" s="75">
        <f t="shared" si="6"/>
        <v>0</v>
      </c>
      <c r="Y9" s="16"/>
      <c r="Z9" s="16"/>
      <c r="AA9" s="16"/>
      <c r="AB9" s="16"/>
      <c r="AC9" s="16"/>
    </row>
    <row r="10" ht="55" customHeight="1" spans="1:29">
      <c r="A10" s="16" t="s">
        <v>87</v>
      </c>
      <c r="B10" s="75">
        <f t="shared" ref="B10:B21" si="7">C10+H10+P10+U10+X10+AC10</f>
        <v>1890</v>
      </c>
      <c r="C10" s="75">
        <f t="shared" si="2"/>
        <v>98</v>
      </c>
      <c r="D10" s="17">
        <v>98</v>
      </c>
      <c r="E10" s="17"/>
      <c r="F10" s="17"/>
      <c r="G10" s="17"/>
      <c r="H10" s="75">
        <f t="shared" si="3"/>
        <v>440</v>
      </c>
      <c r="I10" s="17">
        <v>440</v>
      </c>
      <c r="J10" s="17"/>
      <c r="K10" s="17"/>
      <c r="L10" s="17"/>
      <c r="M10" s="17"/>
      <c r="N10" s="17"/>
      <c r="O10" s="17"/>
      <c r="P10" s="75">
        <f t="shared" si="4"/>
        <v>0</v>
      </c>
      <c r="Q10" s="77"/>
      <c r="R10" s="77"/>
      <c r="S10" s="77"/>
      <c r="T10" s="77"/>
      <c r="U10" s="75">
        <f t="shared" si="5"/>
        <v>1335</v>
      </c>
      <c r="V10" s="16">
        <v>993</v>
      </c>
      <c r="W10" s="16">
        <v>342</v>
      </c>
      <c r="X10" s="75">
        <f t="shared" si="6"/>
        <v>17</v>
      </c>
      <c r="Y10" s="16">
        <v>7</v>
      </c>
      <c r="Z10" s="16">
        <v>10</v>
      </c>
      <c r="AA10" s="16"/>
      <c r="AB10" s="16"/>
      <c r="AC10" s="16"/>
    </row>
    <row r="11" ht="55" customHeight="1" spans="1:29">
      <c r="A11" s="16" t="s">
        <v>88</v>
      </c>
      <c r="B11" s="75">
        <f t="shared" si="7"/>
        <v>25633</v>
      </c>
      <c r="C11" s="75">
        <f t="shared" si="2"/>
        <v>15033</v>
      </c>
      <c r="D11" s="17">
        <v>759</v>
      </c>
      <c r="E11" s="17">
        <v>14257</v>
      </c>
      <c r="G11" s="17">
        <v>17</v>
      </c>
      <c r="H11" s="75">
        <f t="shared" si="3"/>
        <v>195</v>
      </c>
      <c r="I11" s="17">
        <v>195</v>
      </c>
      <c r="J11" s="17"/>
      <c r="K11" s="17"/>
      <c r="L11" s="17"/>
      <c r="M11" s="17"/>
      <c r="N11" s="17"/>
      <c r="O11" s="17"/>
      <c r="P11" s="75">
        <f t="shared" si="4"/>
        <v>0</v>
      </c>
      <c r="Q11" s="16"/>
      <c r="R11" s="16"/>
      <c r="S11" s="16"/>
      <c r="T11" s="16"/>
      <c r="U11" s="75">
        <f t="shared" si="5"/>
        <v>10405</v>
      </c>
      <c r="V11" s="16">
        <v>10063</v>
      </c>
      <c r="W11" s="16">
        <v>342</v>
      </c>
      <c r="X11" s="75">
        <f t="shared" si="6"/>
        <v>0</v>
      </c>
      <c r="Y11" s="16"/>
      <c r="Z11" s="16"/>
      <c r="AA11" s="16"/>
      <c r="AB11" s="16"/>
      <c r="AC11" s="16"/>
    </row>
    <row r="12" ht="55" customHeight="1" spans="1:29">
      <c r="A12" s="16" t="s">
        <v>89</v>
      </c>
      <c r="B12" s="75">
        <f t="shared" si="7"/>
        <v>11298</v>
      </c>
      <c r="C12" s="75">
        <f t="shared" si="2"/>
        <v>169</v>
      </c>
      <c r="D12" s="17">
        <v>169</v>
      </c>
      <c r="E12" s="17"/>
      <c r="F12" s="17"/>
      <c r="G12" s="17"/>
      <c r="H12" s="75">
        <f t="shared" si="3"/>
        <v>110</v>
      </c>
      <c r="I12" s="17">
        <v>110</v>
      </c>
      <c r="J12" s="17"/>
      <c r="K12" s="17"/>
      <c r="L12" s="17"/>
      <c r="M12" s="17"/>
      <c r="N12" s="17"/>
      <c r="O12" s="17"/>
      <c r="P12" s="75">
        <f t="shared" si="4"/>
        <v>0</v>
      </c>
      <c r="Q12" s="16"/>
      <c r="R12" s="16"/>
      <c r="S12" s="16"/>
      <c r="T12" s="16"/>
      <c r="U12" s="75">
        <f t="shared" si="5"/>
        <v>9757</v>
      </c>
      <c r="V12" s="16">
        <v>7582</v>
      </c>
      <c r="W12" s="16">
        <v>2175</v>
      </c>
      <c r="X12" s="75">
        <f t="shared" si="6"/>
        <v>1262</v>
      </c>
      <c r="Y12" s="16">
        <v>583</v>
      </c>
      <c r="Z12" s="16">
        <v>679</v>
      </c>
      <c r="AA12" s="16"/>
      <c r="AB12" s="16"/>
      <c r="AC12" s="16"/>
    </row>
    <row r="13" ht="55" customHeight="1" spans="1:29">
      <c r="A13" s="16" t="s">
        <v>90</v>
      </c>
      <c r="B13" s="75">
        <f t="shared" si="7"/>
        <v>1312</v>
      </c>
      <c r="C13" s="75">
        <f t="shared" si="2"/>
        <v>14</v>
      </c>
      <c r="D13" s="17"/>
      <c r="E13" s="17"/>
      <c r="F13" s="17"/>
      <c r="G13" s="17">
        <v>14</v>
      </c>
      <c r="H13" s="75">
        <f t="shared" si="3"/>
        <v>98</v>
      </c>
      <c r="I13" s="17">
        <v>98</v>
      </c>
      <c r="J13" s="17"/>
      <c r="K13" s="17"/>
      <c r="L13" s="17"/>
      <c r="M13" s="17"/>
      <c r="N13" s="17"/>
      <c r="O13" s="17"/>
      <c r="P13" s="75">
        <f t="shared" si="4"/>
        <v>0</v>
      </c>
      <c r="Q13" s="16"/>
      <c r="R13" s="16"/>
      <c r="S13" s="16"/>
      <c r="T13" s="16"/>
      <c r="U13" s="75">
        <f t="shared" si="5"/>
        <v>759</v>
      </c>
      <c r="V13" s="16">
        <v>344</v>
      </c>
      <c r="W13" s="16">
        <v>415</v>
      </c>
      <c r="X13" s="75">
        <f t="shared" si="6"/>
        <v>441</v>
      </c>
      <c r="Y13" s="16">
        <v>2</v>
      </c>
      <c r="Z13" s="16">
        <v>439</v>
      </c>
      <c r="AA13" s="16"/>
      <c r="AB13" s="16"/>
      <c r="AC13" s="16"/>
    </row>
    <row r="14" ht="55" customHeight="1" spans="1:29">
      <c r="A14" s="16" t="s">
        <v>91</v>
      </c>
      <c r="B14" s="75">
        <f t="shared" si="7"/>
        <v>2998</v>
      </c>
      <c r="C14" s="75">
        <f t="shared" si="2"/>
        <v>349</v>
      </c>
      <c r="D14" s="17">
        <v>332</v>
      </c>
      <c r="E14" s="17"/>
      <c r="F14" s="17"/>
      <c r="G14" s="17">
        <v>17</v>
      </c>
      <c r="H14" s="75">
        <f t="shared" si="3"/>
        <v>121</v>
      </c>
      <c r="I14" s="17">
        <v>121</v>
      </c>
      <c r="J14" s="17"/>
      <c r="K14" s="17"/>
      <c r="L14" s="17"/>
      <c r="M14" s="17"/>
      <c r="N14" s="17"/>
      <c r="O14" s="17"/>
      <c r="P14" s="75">
        <f t="shared" si="4"/>
        <v>0</v>
      </c>
      <c r="Q14" s="16"/>
      <c r="R14" s="16"/>
      <c r="S14" s="16"/>
      <c r="T14" s="16"/>
      <c r="U14" s="75">
        <f t="shared" si="5"/>
        <v>2367</v>
      </c>
      <c r="V14" s="16">
        <v>2019</v>
      </c>
      <c r="W14" s="16">
        <v>348</v>
      </c>
      <c r="X14" s="75">
        <f t="shared" si="6"/>
        <v>161</v>
      </c>
      <c r="Y14" s="16">
        <v>34</v>
      </c>
      <c r="Z14" s="16">
        <v>127</v>
      </c>
      <c r="AA14" s="16"/>
      <c r="AB14" s="16"/>
      <c r="AC14" s="16"/>
    </row>
    <row r="15" ht="55" customHeight="1" spans="1:29">
      <c r="A15" s="16" t="s">
        <v>92</v>
      </c>
      <c r="B15" s="75">
        <f t="shared" si="7"/>
        <v>6641</v>
      </c>
      <c r="C15" s="75">
        <f t="shared" si="2"/>
        <v>1035</v>
      </c>
      <c r="D15" s="17">
        <v>1008</v>
      </c>
      <c r="E15" s="17"/>
      <c r="F15" s="17"/>
      <c r="G15" s="17">
        <v>27</v>
      </c>
      <c r="H15" s="75">
        <f t="shared" si="3"/>
        <v>550</v>
      </c>
      <c r="I15" s="17">
        <v>550</v>
      </c>
      <c r="J15" s="17"/>
      <c r="K15" s="17"/>
      <c r="L15" s="17"/>
      <c r="M15" s="17"/>
      <c r="N15" s="17"/>
      <c r="O15" s="17"/>
      <c r="P15" s="75">
        <f t="shared" si="4"/>
        <v>0</v>
      </c>
      <c r="Q15" s="16"/>
      <c r="R15" s="16"/>
      <c r="S15" s="16"/>
      <c r="T15" s="16"/>
      <c r="U15" s="75">
        <f t="shared" si="5"/>
        <v>5056</v>
      </c>
      <c r="V15" s="16">
        <v>4665</v>
      </c>
      <c r="W15" s="16">
        <v>391</v>
      </c>
      <c r="X15" s="75">
        <f t="shared" si="6"/>
        <v>0</v>
      </c>
      <c r="Y15" s="16"/>
      <c r="Z15" s="16"/>
      <c r="AA15" s="16"/>
      <c r="AB15" s="16"/>
      <c r="AC15" s="16"/>
    </row>
    <row r="16" ht="55" customHeight="1" spans="1:29">
      <c r="A16" s="16" t="s">
        <v>93</v>
      </c>
      <c r="B16" s="75">
        <f t="shared" si="7"/>
        <v>1740</v>
      </c>
      <c r="C16" s="75">
        <f t="shared" si="2"/>
        <v>143</v>
      </c>
      <c r="D16" s="17">
        <v>143</v>
      </c>
      <c r="E16" s="17"/>
      <c r="F16" s="17"/>
      <c r="G16" s="17"/>
      <c r="H16" s="75">
        <f t="shared" si="3"/>
        <v>78</v>
      </c>
      <c r="I16" s="17">
        <v>78</v>
      </c>
      <c r="J16" s="17"/>
      <c r="K16" s="17"/>
      <c r="L16" s="17"/>
      <c r="M16" s="17"/>
      <c r="N16" s="17"/>
      <c r="O16" s="17"/>
      <c r="P16" s="75">
        <f t="shared" si="4"/>
        <v>0</v>
      </c>
      <c r="Q16" s="16"/>
      <c r="R16" s="16"/>
      <c r="S16" s="16"/>
      <c r="T16" s="16"/>
      <c r="U16" s="75">
        <f t="shared" si="5"/>
        <v>1506</v>
      </c>
      <c r="V16" s="16">
        <v>932</v>
      </c>
      <c r="W16" s="16">
        <v>574</v>
      </c>
      <c r="X16" s="75">
        <f t="shared" si="6"/>
        <v>13</v>
      </c>
      <c r="Y16" s="16">
        <v>6</v>
      </c>
      <c r="Z16" s="16">
        <v>7</v>
      </c>
      <c r="AA16" s="16"/>
      <c r="AB16" s="16"/>
      <c r="AC16" s="16"/>
    </row>
    <row r="17" ht="55" customHeight="1" spans="1:29">
      <c r="A17" s="16" t="s">
        <v>94</v>
      </c>
      <c r="B17" s="75">
        <f t="shared" si="7"/>
        <v>165</v>
      </c>
      <c r="C17" s="75">
        <f t="shared" si="2"/>
        <v>0</v>
      </c>
      <c r="E17" s="17"/>
      <c r="F17" s="17"/>
      <c r="G17" s="17"/>
      <c r="H17" s="75">
        <f t="shared" si="3"/>
        <v>0</v>
      </c>
      <c r="I17" s="17"/>
      <c r="J17" s="17"/>
      <c r="K17" s="17"/>
      <c r="L17" s="17"/>
      <c r="M17" s="17"/>
      <c r="N17" s="17"/>
      <c r="O17" s="17"/>
      <c r="P17" s="75">
        <f t="shared" si="4"/>
        <v>0</v>
      </c>
      <c r="Q17" s="16"/>
      <c r="R17" s="16"/>
      <c r="S17" s="16"/>
      <c r="T17" s="16"/>
      <c r="U17" s="75">
        <f t="shared" si="5"/>
        <v>165</v>
      </c>
      <c r="V17" s="16">
        <v>163</v>
      </c>
      <c r="W17" s="16">
        <v>2</v>
      </c>
      <c r="X17" s="75">
        <f t="shared" si="6"/>
        <v>0</v>
      </c>
      <c r="Y17" s="16"/>
      <c r="Z17" s="16"/>
      <c r="AA17" s="16"/>
      <c r="AB17" s="16"/>
      <c r="AC17" s="16"/>
    </row>
    <row r="18" ht="55" customHeight="1" spans="1:29">
      <c r="A18" s="16" t="s">
        <v>95</v>
      </c>
      <c r="B18" s="75">
        <f t="shared" si="7"/>
        <v>212</v>
      </c>
      <c r="C18" s="75">
        <f t="shared" si="2"/>
        <v>120</v>
      </c>
      <c r="D18" s="17">
        <v>106</v>
      </c>
      <c r="E18" s="17"/>
      <c r="F18" s="17"/>
      <c r="G18" s="17">
        <v>14</v>
      </c>
      <c r="H18" s="75">
        <f t="shared" si="3"/>
        <v>17</v>
      </c>
      <c r="I18" s="17">
        <v>17</v>
      </c>
      <c r="J18" s="17"/>
      <c r="K18" s="17"/>
      <c r="L18" s="17"/>
      <c r="M18" s="17"/>
      <c r="N18" s="17"/>
      <c r="O18" s="17"/>
      <c r="P18" s="75">
        <f t="shared" si="4"/>
        <v>0</v>
      </c>
      <c r="Q18" s="16"/>
      <c r="R18" s="16"/>
      <c r="S18" s="16"/>
      <c r="T18" s="16"/>
      <c r="U18" s="75">
        <f t="shared" si="5"/>
        <v>0</v>
      </c>
      <c r="V18" s="16"/>
      <c r="W18" s="16"/>
      <c r="X18" s="75">
        <f t="shared" si="6"/>
        <v>75</v>
      </c>
      <c r="Y18" s="16">
        <v>19</v>
      </c>
      <c r="Z18" s="16">
        <v>56</v>
      </c>
      <c r="AA18" s="16"/>
      <c r="AB18" s="16"/>
      <c r="AC18" s="16"/>
    </row>
    <row r="19" ht="55" customHeight="1" spans="1:29">
      <c r="A19" s="16" t="s">
        <v>410</v>
      </c>
      <c r="B19" s="75">
        <f t="shared" si="7"/>
        <v>1256</v>
      </c>
      <c r="C19" s="75">
        <f t="shared" si="2"/>
        <v>492</v>
      </c>
      <c r="D19" s="17">
        <v>489</v>
      </c>
      <c r="E19" s="17"/>
      <c r="F19" s="17"/>
      <c r="G19" s="17">
        <v>3</v>
      </c>
      <c r="H19" s="75">
        <f t="shared" si="3"/>
        <v>63</v>
      </c>
      <c r="I19" s="17">
        <v>63</v>
      </c>
      <c r="J19" s="17"/>
      <c r="K19" s="17"/>
      <c r="L19" s="17"/>
      <c r="M19" s="17"/>
      <c r="N19" s="17"/>
      <c r="O19" s="17"/>
      <c r="P19" s="75">
        <f t="shared" si="4"/>
        <v>0</v>
      </c>
      <c r="Q19" s="16"/>
      <c r="R19" s="16"/>
      <c r="S19" s="16"/>
      <c r="T19" s="16"/>
      <c r="U19" s="75">
        <f t="shared" si="5"/>
        <v>690</v>
      </c>
      <c r="V19" s="16">
        <v>661</v>
      </c>
      <c r="W19" s="16">
        <v>29</v>
      </c>
      <c r="X19" s="75">
        <f t="shared" si="6"/>
        <v>11</v>
      </c>
      <c r="Y19" s="16">
        <v>11</v>
      </c>
      <c r="Z19" s="16"/>
      <c r="AA19" s="16"/>
      <c r="AB19" s="16"/>
      <c r="AC19" s="16"/>
    </row>
    <row r="20" ht="55" customHeight="1" spans="1:29">
      <c r="A20" s="16" t="s">
        <v>411</v>
      </c>
      <c r="B20" s="75">
        <f t="shared" si="7"/>
        <v>7236</v>
      </c>
      <c r="C20" s="75">
        <f t="shared" si="2"/>
        <v>3005</v>
      </c>
      <c r="D20" s="17"/>
      <c r="E20" s="17"/>
      <c r="F20" s="17">
        <v>3005</v>
      </c>
      <c r="G20" s="17"/>
      <c r="H20" s="75">
        <f t="shared" si="3"/>
        <v>0</v>
      </c>
      <c r="I20" s="17"/>
      <c r="J20" s="17"/>
      <c r="K20" s="17"/>
      <c r="L20" s="17"/>
      <c r="M20" s="17"/>
      <c r="N20" s="17"/>
      <c r="O20" s="17"/>
      <c r="P20" s="75">
        <f t="shared" si="4"/>
        <v>0</v>
      </c>
      <c r="Q20" s="16"/>
      <c r="R20" s="16"/>
      <c r="S20" s="16"/>
      <c r="T20" s="16"/>
      <c r="U20" s="75">
        <f t="shared" si="5"/>
        <v>3901</v>
      </c>
      <c r="V20" s="16">
        <v>3885</v>
      </c>
      <c r="W20" s="16">
        <v>16</v>
      </c>
      <c r="X20" s="75">
        <f t="shared" si="6"/>
        <v>330</v>
      </c>
      <c r="Y20" s="16"/>
      <c r="Z20" s="16">
        <v>330</v>
      </c>
      <c r="AA20" s="16"/>
      <c r="AB20" s="16"/>
      <c r="AC20" s="16"/>
    </row>
    <row r="21" ht="55" customHeight="1" spans="1:29">
      <c r="A21" s="16" t="s">
        <v>413</v>
      </c>
      <c r="B21" s="75">
        <f t="shared" si="7"/>
        <v>914</v>
      </c>
      <c r="C21" s="75">
        <f t="shared" si="2"/>
        <v>194</v>
      </c>
      <c r="D21" s="17">
        <v>112</v>
      </c>
      <c r="E21" s="17"/>
      <c r="F21" s="17"/>
      <c r="G21" s="17">
        <v>82</v>
      </c>
      <c r="H21" s="75">
        <f t="shared" si="3"/>
        <v>102</v>
      </c>
      <c r="I21" s="17">
        <v>100</v>
      </c>
      <c r="J21" s="17"/>
      <c r="K21" s="17"/>
      <c r="L21" s="17"/>
      <c r="M21" s="17">
        <v>2</v>
      </c>
      <c r="N21" s="17"/>
      <c r="O21" s="17"/>
      <c r="P21" s="75">
        <f t="shared" si="4"/>
        <v>0</v>
      </c>
      <c r="Q21" s="16"/>
      <c r="R21" s="16"/>
      <c r="S21" s="16"/>
      <c r="T21" s="16"/>
      <c r="U21" s="75">
        <f t="shared" si="5"/>
        <v>429</v>
      </c>
      <c r="V21" s="16">
        <v>354</v>
      </c>
      <c r="W21" s="16">
        <v>75</v>
      </c>
      <c r="X21" s="75">
        <f t="shared" si="6"/>
        <v>189</v>
      </c>
      <c r="Y21" s="16">
        <v>95</v>
      </c>
      <c r="Z21" s="16">
        <v>94</v>
      </c>
      <c r="AA21" s="16"/>
      <c r="AB21" s="16"/>
      <c r="AC21" s="16"/>
    </row>
  </sheetData>
  <mergeCells count="7">
    <mergeCell ref="A1:AC1"/>
    <mergeCell ref="C3:G3"/>
    <mergeCell ref="K3:O3"/>
    <mergeCell ref="P3:T3"/>
    <mergeCell ref="U3:W3"/>
    <mergeCell ref="X3:AB3"/>
    <mergeCell ref="AC3:AC4"/>
  </mergeCells>
  <pageMargins left="0.75" right="0.432638888888889" top="1" bottom="1" header="0.511805555555556" footer="0.511805555555556"/>
  <pageSetup paperSize="8" scale="56"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7"/>
  <sheetViews>
    <sheetView workbookViewId="0">
      <selection activeCell="B4" sqref="B4:B26"/>
    </sheetView>
  </sheetViews>
  <sheetFormatPr defaultColWidth="8.8" defaultRowHeight="15" outlineLevelCol="2"/>
  <cols>
    <col min="1" max="1" width="33.48" style="1" customWidth="1"/>
    <col min="2" max="2" width="36.1733333333333" style="1" customWidth="1"/>
    <col min="3" max="3" width="32.74" style="1" customWidth="1"/>
    <col min="4" max="1996" width="15" style="1" customWidth="1"/>
    <col min="1997" max="16384" width="8.8" style="1"/>
  </cols>
  <sheetData>
    <row r="1" ht="25.5" spans="1:3">
      <c r="A1" s="2" t="s">
        <v>2543</v>
      </c>
      <c r="B1" s="2"/>
      <c r="C1" s="2"/>
    </row>
    <row r="2" spans="1:3">
      <c r="A2" s="3" t="s">
        <v>2544</v>
      </c>
      <c r="C2" s="4" t="s">
        <v>42</v>
      </c>
    </row>
    <row r="3" ht="20.1" customHeight="1" spans="1:3">
      <c r="A3" s="14" t="s">
        <v>43</v>
      </c>
      <c r="B3" s="24" t="s">
        <v>427</v>
      </c>
      <c r="C3" s="14" t="s">
        <v>81</v>
      </c>
    </row>
    <row r="4" ht="20.1" customHeight="1" spans="1:3">
      <c r="A4" s="16" t="s">
        <v>82</v>
      </c>
      <c r="B4" s="17">
        <v>5800</v>
      </c>
      <c r="C4" s="61"/>
    </row>
    <row r="5" ht="20.1" customHeight="1" spans="1:3">
      <c r="A5" s="16" t="s">
        <v>83</v>
      </c>
      <c r="B5" s="17">
        <v>180</v>
      </c>
      <c r="C5" s="40"/>
    </row>
    <row r="6" ht="20.1" customHeight="1" spans="1:3">
      <c r="A6" s="16" t="s">
        <v>84</v>
      </c>
      <c r="B6" s="17">
        <v>1100</v>
      </c>
      <c r="C6" s="40"/>
    </row>
    <row r="7" ht="20.1" customHeight="1" spans="1:3">
      <c r="A7" s="16" t="s">
        <v>85</v>
      </c>
      <c r="B7" s="17">
        <v>5800</v>
      </c>
      <c r="C7" s="40"/>
    </row>
    <row r="8" ht="20.1" customHeight="1" spans="1:3">
      <c r="A8" s="16" t="s">
        <v>86</v>
      </c>
      <c r="B8" s="17">
        <v>130</v>
      </c>
      <c r="C8" s="40"/>
    </row>
    <row r="9" ht="20.1" customHeight="1" spans="1:3">
      <c r="A9" s="16" t="s">
        <v>87</v>
      </c>
      <c r="B9" s="17">
        <v>560</v>
      </c>
      <c r="C9" s="40"/>
    </row>
    <row r="10" ht="20.1" customHeight="1" spans="1:3">
      <c r="A10" s="16" t="s">
        <v>88</v>
      </c>
      <c r="B10" s="17">
        <v>10590</v>
      </c>
      <c r="C10" s="40"/>
    </row>
    <row r="11" ht="20.1" customHeight="1" spans="1:3">
      <c r="A11" s="16" t="s">
        <v>89</v>
      </c>
      <c r="B11" s="17">
        <v>3600</v>
      </c>
      <c r="C11" s="40"/>
    </row>
    <row r="12" ht="20.1" customHeight="1" spans="1:3">
      <c r="A12" s="16" t="s">
        <v>90</v>
      </c>
      <c r="B12" s="17">
        <v>6500</v>
      </c>
      <c r="C12" s="40"/>
    </row>
    <row r="13" ht="20.1" customHeight="1" spans="1:3">
      <c r="A13" s="16" t="s">
        <v>91</v>
      </c>
      <c r="B13" s="17">
        <v>4500</v>
      </c>
      <c r="C13" s="40"/>
    </row>
    <row r="14" ht="20.1" customHeight="1" spans="1:3">
      <c r="A14" s="16" t="s">
        <v>92</v>
      </c>
      <c r="B14" s="17">
        <v>51350</v>
      </c>
      <c r="C14" s="40"/>
    </row>
    <row r="15" ht="20.1" customHeight="1" spans="1:3">
      <c r="A15" s="16" t="s">
        <v>93</v>
      </c>
      <c r="B15" s="62">
        <v>9000</v>
      </c>
      <c r="C15" s="40"/>
    </row>
    <row r="16" ht="20.1" customHeight="1" spans="1:3">
      <c r="A16" s="16" t="s">
        <v>94</v>
      </c>
      <c r="B16" s="62">
        <v>300</v>
      </c>
      <c r="C16" s="40"/>
    </row>
    <row r="17" ht="20.1" customHeight="1" spans="1:3">
      <c r="A17" s="16" t="s">
        <v>95</v>
      </c>
      <c r="B17" s="62">
        <v>350</v>
      </c>
      <c r="C17" s="40"/>
    </row>
    <row r="18" ht="20.1" customHeight="1" spans="1:3">
      <c r="A18" s="16" t="s">
        <v>96</v>
      </c>
      <c r="B18" s="62">
        <v>40</v>
      </c>
      <c r="C18" s="40"/>
    </row>
    <row r="19" ht="20.1" customHeight="1" spans="1:3">
      <c r="A19" s="16" t="s">
        <v>97</v>
      </c>
      <c r="B19" s="62"/>
      <c r="C19" s="40"/>
    </row>
    <row r="20" ht="20.1" customHeight="1" spans="1:3">
      <c r="A20" s="16" t="s">
        <v>98</v>
      </c>
      <c r="B20" s="62"/>
      <c r="C20" s="40"/>
    </row>
    <row r="21" ht="20.1" customHeight="1" spans="1:3">
      <c r="A21" s="16" t="s">
        <v>99</v>
      </c>
      <c r="B21" s="62"/>
      <c r="C21" s="40"/>
    </row>
    <row r="22" ht="20.1" customHeight="1" spans="1:3">
      <c r="A22" s="16" t="s">
        <v>100</v>
      </c>
      <c r="B22" s="62"/>
      <c r="C22" s="40"/>
    </row>
    <row r="23" ht="20.1" customHeight="1" spans="1:3">
      <c r="A23" s="16" t="s">
        <v>101</v>
      </c>
      <c r="B23" s="62">
        <v>3000</v>
      </c>
      <c r="C23" s="40"/>
    </row>
    <row r="24" ht="20.1" customHeight="1" spans="1:3">
      <c r="A24" s="16" t="s">
        <v>102</v>
      </c>
      <c r="B24" s="63"/>
      <c r="C24" s="64"/>
    </row>
    <row r="25" ht="20.1" customHeight="1" spans="1:3">
      <c r="A25" s="16" t="s">
        <v>103</v>
      </c>
      <c r="B25" s="65"/>
      <c r="C25" s="16"/>
    </row>
    <row r="26" ht="20.1" customHeight="1" spans="1:3">
      <c r="A26" s="16" t="s">
        <v>104</v>
      </c>
      <c r="B26" s="65">
        <v>200</v>
      </c>
      <c r="C26" s="16"/>
    </row>
    <row r="27" ht="20.1" customHeight="1" spans="1:3">
      <c r="A27" s="16" t="s">
        <v>105</v>
      </c>
      <c r="B27" s="65">
        <v>103000</v>
      </c>
      <c r="C27" s="16"/>
    </row>
  </sheetData>
  <mergeCells count="1">
    <mergeCell ref="A1:C1"/>
  </mergeCells>
  <pageMargins left="0.75" right="0.826388888888889" top="0.550694444444444" bottom="0.511805555555556" header="0.511805555555556" footer="0.511805555555556"/>
  <pageSetup paperSize="9" scale="9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B7" sqref="B7"/>
    </sheetView>
  </sheetViews>
  <sheetFormatPr defaultColWidth="9" defaultRowHeight="15" outlineLevelCol="1"/>
  <cols>
    <col min="1" max="1" width="48.9266666666667" style="1" customWidth="1"/>
    <col min="2" max="2" width="46.0066666666667" style="1" customWidth="1"/>
    <col min="3" max="1998" width="24" style="1" customWidth="1"/>
    <col min="1999" max="16384" width="9" style="1"/>
  </cols>
  <sheetData>
    <row r="1" ht="25.5" spans="1:2">
      <c r="A1" s="2" t="s">
        <v>2545</v>
      </c>
      <c r="B1" s="2"/>
    </row>
    <row r="2" spans="1:2">
      <c r="A2" s="3" t="s">
        <v>2546</v>
      </c>
      <c r="B2" s="4" t="s">
        <v>42</v>
      </c>
    </row>
    <row r="3" ht="30" customHeight="1" spans="1:2">
      <c r="A3" s="18" t="s">
        <v>2547</v>
      </c>
      <c r="B3" s="19" t="s">
        <v>2548</v>
      </c>
    </row>
    <row r="4" s="55" customFormat="1" ht="35" customHeight="1" spans="1:2">
      <c r="A4" s="56" t="s">
        <v>2549</v>
      </c>
      <c r="B4" s="57">
        <v>1900</v>
      </c>
    </row>
    <row r="5" ht="35" customHeight="1" spans="1:2">
      <c r="A5" s="56" t="s">
        <v>2550</v>
      </c>
      <c r="B5" s="57">
        <v>2800</v>
      </c>
    </row>
    <row r="6" ht="35" customHeight="1" spans="1:2">
      <c r="A6" s="58" t="s">
        <v>2551</v>
      </c>
      <c r="B6" s="57">
        <v>1400</v>
      </c>
    </row>
    <row r="7" ht="35" customHeight="1" spans="1:2">
      <c r="A7" s="58" t="s">
        <v>2552</v>
      </c>
      <c r="B7" s="57">
        <v>2000</v>
      </c>
    </row>
    <row r="8" ht="35" customHeight="1" spans="1:2">
      <c r="A8" s="58" t="s">
        <v>2553</v>
      </c>
      <c r="B8" s="59">
        <v>1500</v>
      </c>
    </row>
    <row r="9" ht="35" customHeight="1" spans="1:2">
      <c r="A9" s="56" t="s">
        <v>2554</v>
      </c>
      <c r="B9" s="59">
        <v>450</v>
      </c>
    </row>
    <row r="10" ht="35" customHeight="1" spans="1:2">
      <c r="A10" s="56" t="s">
        <v>2555</v>
      </c>
      <c r="B10" s="60">
        <v>800</v>
      </c>
    </row>
    <row r="11" ht="35" customHeight="1" spans="1:2">
      <c r="A11" s="56" t="s">
        <v>2556</v>
      </c>
      <c r="B11" s="57">
        <v>300</v>
      </c>
    </row>
    <row r="12" ht="35" customHeight="1" spans="1:2">
      <c r="A12" s="56" t="s">
        <v>2557</v>
      </c>
      <c r="B12" s="60">
        <v>1800</v>
      </c>
    </row>
  </sheetData>
  <mergeCells count="1">
    <mergeCell ref="A1:B1"/>
  </mergeCells>
  <pageMargins left="0.75" right="0.75" top="1" bottom="1" header="0.511805555555556" footer="0.51180555555555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1"/>
  <sheetViews>
    <sheetView workbookViewId="0">
      <selection activeCell="C11" sqref="C11"/>
    </sheetView>
  </sheetViews>
  <sheetFormatPr defaultColWidth="9" defaultRowHeight="15" outlineLevelCol="2"/>
  <cols>
    <col min="1" max="1" width="36.4066666666667" style="1" customWidth="1"/>
    <col min="2" max="2" width="31.6533333333333" style="1" customWidth="1"/>
    <col min="3" max="3" width="36.0733333333333" style="1" customWidth="1"/>
    <col min="4" max="1997" width="28" style="1" customWidth="1"/>
    <col min="1998" max="16384" width="9" style="1"/>
  </cols>
  <sheetData>
    <row r="1" ht="25.5" spans="1:3">
      <c r="A1" s="2" t="s">
        <v>2558</v>
      </c>
      <c r="B1" s="2"/>
      <c r="C1" s="2"/>
    </row>
    <row r="2" spans="1:3">
      <c r="A2" s="3" t="s">
        <v>2559</v>
      </c>
      <c r="C2" s="4" t="s">
        <v>42</v>
      </c>
    </row>
    <row r="3" spans="1:3">
      <c r="A3" s="14" t="s">
        <v>2560</v>
      </c>
      <c r="B3" s="15" t="s">
        <v>44</v>
      </c>
      <c r="C3" s="15" t="s">
        <v>46</v>
      </c>
    </row>
    <row r="4" spans="1:3">
      <c r="A4" s="16" t="s">
        <v>2561</v>
      </c>
      <c r="B4" s="39">
        <v>0</v>
      </c>
      <c r="C4" s="39">
        <v>0</v>
      </c>
    </row>
    <row r="5" spans="1:3">
      <c r="A5" s="16" t="s">
        <v>2562</v>
      </c>
      <c r="B5" s="39">
        <v>0</v>
      </c>
      <c r="C5" s="39">
        <v>0</v>
      </c>
    </row>
    <row r="6" spans="1:3">
      <c r="A6" s="16" t="s">
        <v>2563</v>
      </c>
      <c r="B6" s="39">
        <v>0</v>
      </c>
      <c r="C6" s="39">
        <v>0</v>
      </c>
    </row>
    <row r="7" spans="1:3">
      <c r="A7" s="16" t="s">
        <v>2564</v>
      </c>
      <c r="B7" s="39">
        <v>0</v>
      </c>
      <c r="C7" s="39">
        <v>0</v>
      </c>
    </row>
    <row r="8" spans="1:3">
      <c r="A8" s="16" t="s">
        <v>2565</v>
      </c>
      <c r="B8" s="39">
        <v>0</v>
      </c>
      <c r="C8" s="39">
        <v>0</v>
      </c>
    </row>
    <row r="9" spans="1:3">
      <c r="A9" s="16" t="s">
        <v>2566</v>
      </c>
      <c r="B9" s="39">
        <v>0</v>
      </c>
      <c r="C9" s="39">
        <v>0</v>
      </c>
    </row>
    <row r="10" spans="1:3">
      <c r="A10" s="16" t="s">
        <v>2567</v>
      </c>
      <c r="B10" s="39">
        <v>0</v>
      </c>
      <c r="C10" s="39">
        <v>0</v>
      </c>
    </row>
    <row r="11" spans="1:3">
      <c r="A11" s="16" t="s">
        <v>2568</v>
      </c>
      <c r="B11" s="39">
        <v>0</v>
      </c>
      <c r="C11" s="39">
        <v>0</v>
      </c>
    </row>
    <row r="12" spans="1:3">
      <c r="A12" s="16" t="s">
        <v>2569</v>
      </c>
      <c r="B12" s="38">
        <v>1339</v>
      </c>
      <c r="C12" s="38">
        <v>68</v>
      </c>
    </row>
    <row r="13" spans="1:3">
      <c r="A13" s="16" t="s">
        <v>2570</v>
      </c>
      <c r="B13" s="39">
        <v>0</v>
      </c>
      <c r="C13" s="39">
        <v>0</v>
      </c>
    </row>
    <row r="14" spans="1:3">
      <c r="A14" s="16" t="s">
        <v>2571</v>
      </c>
      <c r="B14" s="39">
        <v>0</v>
      </c>
      <c r="C14" s="39">
        <v>0</v>
      </c>
    </row>
    <row r="15" spans="1:3">
      <c r="A15" s="16" t="s">
        <v>2572</v>
      </c>
      <c r="B15" s="39">
        <v>0</v>
      </c>
      <c r="C15" s="39">
        <v>0</v>
      </c>
    </row>
    <row r="16" spans="1:3">
      <c r="A16" s="16" t="s">
        <v>2573</v>
      </c>
      <c r="B16" s="39">
        <v>0</v>
      </c>
      <c r="C16" s="39">
        <v>0</v>
      </c>
    </row>
    <row r="17" spans="1:3">
      <c r="A17" s="16" t="s">
        <v>2574</v>
      </c>
      <c r="B17" s="39">
        <v>0</v>
      </c>
      <c r="C17" s="39">
        <v>0</v>
      </c>
    </row>
    <row r="18" spans="1:3">
      <c r="A18" s="16" t="s">
        <v>2575</v>
      </c>
      <c r="B18" s="39">
        <v>0</v>
      </c>
      <c r="C18" s="39">
        <v>0</v>
      </c>
    </row>
    <row r="19" spans="1:3">
      <c r="A19" s="16" t="s">
        <v>2576</v>
      </c>
      <c r="B19" s="38">
        <v>29</v>
      </c>
      <c r="C19" s="38">
        <v>30</v>
      </c>
    </row>
    <row r="20" spans="1:3">
      <c r="A20" s="16" t="s">
        <v>2577</v>
      </c>
      <c r="B20" s="39">
        <v>0</v>
      </c>
      <c r="C20" s="39">
        <v>0</v>
      </c>
    </row>
    <row r="21" spans="1:3">
      <c r="A21" s="16" t="s">
        <v>2578</v>
      </c>
      <c r="B21" s="39">
        <v>0</v>
      </c>
      <c r="C21" s="39">
        <v>0</v>
      </c>
    </row>
    <row r="22" spans="1:3">
      <c r="A22" s="16" t="s">
        <v>2579</v>
      </c>
      <c r="B22" s="39">
        <v>0</v>
      </c>
      <c r="C22" s="39">
        <v>0</v>
      </c>
    </row>
    <row r="23" spans="1:3">
      <c r="A23" s="16" t="s">
        <v>2580</v>
      </c>
      <c r="B23" s="39">
        <v>0</v>
      </c>
      <c r="C23" s="39">
        <v>0</v>
      </c>
    </row>
    <row r="24" spans="1:3">
      <c r="A24" s="16" t="s">
        <v>2581</v>
      </c>
      <c r="B24" s="39">
        <v>0</v>
      </c>
      <c r="C24" s="39">
        <v>0</v>
      </c>
    </row>
    <row r="25" spans="1:3">
      <c r="A25" s="16" t="s">
        <v>2582</v>
      </c>
      <c r="B25" s="39">
        <v>0</v>
      </c>
      <c r="C25" s="39">
        <v>0</v>
      </c>
    </row>
    <row r="26" spans="1:3">
      <c r="A26" s="16" t="s">
        <v>2583</v>
      </c>
      <c r="B26" s="39">
        <v>0</v>
      </c>
      <c r="C26" s="39">
        <v>0</v>
      </c>
    </row>
    <row r="27" spans="1:3">
      <c r="A27" s="16" t="s">
        <v>2584</v>
      </c>
      <c r="B27" s="39">
        <v>0</v>
      </c>
      <c r="C27" s="39">
        <v>0</v>
      </c>
    </row>
    <row r="28" spans="1:3">
      <c r="A28" s="16" t="s">
        <v>2585</v>
      </c>
      <c r="B28" s="39">
        <v>0</v>
      </c>
      <c r="C28" s="39">
        <v>0</v>
      </c>
    </row>
    <row r="29" spans="1:3">
      <c r="A29" s="16" t="s">
        <v>2586</v>
      </c>
      <c r="B29" s="39">
        <v>0</v>
      </c>
      <c r="C29" s="39">
        <v>0</v>
      </c>
    </row>
    <row r="30" spans="1:3">
      <c r="A30" s="16" t="s">
        <v>2587</v>
      </c>
      <c r="B30" s="39">
        <v>0</v>
      </c>
      <c r="C30" s="39">
        <v>0</v>
      </c>
    </row>
    <row r="31" spans="1:3">
      <c r="A31" s="26" t="s">
        <v>77</v>
      </c>
      <c r="B31" s="38">
        <v>1368</v>
      </c>
      <c r="C31" s="38">
        <v>98</v>
      </c>
    </row>
  </sheetData>
  <mergeCells count="1">
    <mergeCell ref="A1:C1"/>
  </mergeCells>
  <pageMargins left="0.75" right="0.75" top="1" bottom="0.590277777777778" header="0.511805555555556" footer="0.511805555555556"/>
  <pageSetup paperSize="9" scale="91"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48"/>
  <sheetViews>
    <sheetView workbookViewId="0">
      <selection activeCell="F9" sqref="F9"/>
    </sheetView>
  </sheetViews>
  <sheetFormatPr defaultColWidth="9.7" defaultRowHeight="15.65" customHeight="1" outlineLevelCol="2"/>
  <cols>
    <col min="1" max="1" width="8.9" style="44" customWidth="1"/>
    <col min="2" max="2" width="48.1" style="44" customWidth="1"/>
    <col min="3" max="3" width="34.6" style="44" customWidth="1"/>
    <col min="4" max="16384" width="9.7" style="43"/>
  </cols>
  <sheetData>
    <row r="1" s="43" customFormat="1" ht="44.25" customHeight="1" spans="1:3">
      <c r="A1" s="45" t="s">
        <v>2588</v>
      </c>
      <c r="B1" s="45"/>
      <c r="C1" s="45"/>
    </row>
    <row r="2" s="43" customFormat="1" ht="17.25" customHeight="1" spans="1:3">
      <c r="A2" s="46" t="s">
        <v>2589</v>
      </c>
      <c r="B2" s="46"/>
      <c r="C2" s="47" t="str">
        <f>"单位："&amp;'[2]##BASEINFO'!$B$19</f>
        <v>单位：万元</v>
      </c>
    </row>
    <row r="3" s="43" customFormat="1" ht="16.5" customHeight="1" spans="1:3">
      <c r="A3" s="48" t="s">
        <v>2590</v>
      </c>
      <c r="B3" s="48" t="s">
        <v>432</v>
      </c>
      <c r="C3" s="48" t="s">
        <v>2591</v>
      </c>
    </row>
    <row r="4" s="43" customFormat="1" ht="16.5" customHeight="1" spans="1:3">
      <c r="A4" s="49"/>
      <c r="B4" s="48" t="s">
        <v>2592</v>
      </c>
      <c r="C4" s="50">
        <f>SUM(C5,C12,C27,C50,C55,C62,C78,C139,C178,C228,C238,C243,C247,C251,C255,C260,C294,C311,C328)</f>
        <v>36121</v>
      </c>
    </row>
    <row r="5" s="43" customFormat="1" ht="16.5" customHeight="1" spans="1:3">
      <c r="A5" s="51">
        <v>205</v>
      </c>
      <c r="B5" s="49" t="s">
        <v>2593</v>
      </c>
      <c r="C5" s="50">
        <f>C6</f>
        <v>0</v>
      </c>
    </row>
    <row r="6" s="43" customFormat="1" ht="16.5" customHeight="1" spans="1:3">
      <c r="A6" s="51">
        <v>20598</v>
      </c>
      <c r="B6" s="49" t="s">
        <v>2594</v>
      </c>
      <c r="C6" s="50">
        <f>SUM(C7:C11)</f>
        <v>0</v>
      </c>
    </row>
    <row r="7" s="43" customFormat="1" ht="16.5" customHeight="1" spans="1:3">
      <c r="A7" s="51">
        <v>2059801</v>
      </c>
      <c r="B7" s="51" t="s">
        <v>2595</v>
      </c>
      <c r="C7" s="52">
        <v>0</v>
      </c>
    </row>
    <row r="8" s="43" customFormat="1" ht="16.5" customHeight="1" spans="1:3">
      <c r="A8" s="51">
        <v>2059802</v>
      </c>
      <c r="B8" s="51" t="s">
        <v>2596</v>
      </c>
      <c r="C8" s="52">
        <v>0</v>
      </c>
    </row>
    <row r="9" s="43" customFormat="1" ht="16.5" customHeight="1" spans="1:3">
      <c r="A9" s="51">
        <v>2059803</v>
      </c>
      <c r="B9" s="51" t="s">
        <v>2597</v>
      </c>
      <c r="C9" s="52">
        <v>0</v>
      </c>
    </row>
    <row r="10" s="43" customFormat="1" ht="16.5" customHeight="1" spans="1:3">
      <c r="A10" s="51">
        <v>2059804</v>
      </c>
      <c r="B10" s="51" t="s">
        <v>2598</v>
      </c>
      <c r="C10" s="52">
        <v>0</v>
      </c>
    </row>
    <row r="11" s="43" customFormat="1" ht="16.5" customHeight="1" spans="1:3">
      <c r="A11" s="51">
        <v>2059899</v>
      </c>
      <c r="B11" s="51" t="s">
        <v>2599</v>
      </c>
      <c r="C11" s="52">
        <v>0</v>
      </c>
    </row>
    <row r="12" s="43" customFormat="1" ht="16.5" customHeight="1" spans="1:3">
      <c r="A12" s="51">
        <v>206</v>
      </c>
      <c r="B12" s="53" t="s">
        <v>2600</v>
      </c>
      <c r="C12" s="50">
        <f>C13+C20</f>
        <v>0</v>
      </c>
    </row>
    <row r="13" s="43" customFormat="1" ht="16.5" customHeight="1" spans="1:3">
      <c r="A13" s="51">
        <v>20610</v>
      </c>
      <c r="B13" s="53" t="s">
        <v>2601</v>
      </c>
      <c r="C13" s="50">
        <f>SUM(C14:C19)</f>
        <v>0</v>
      </c>
    </row>
    <row r="14" s="43" customFormat="1" ht="16.5" customHeight="1" spans="1:3">
      <c r="A14" s="51">
        <v>2061001</v>
      </c>
      <c r="B14" s="54" t="s">
        <v>2602</v>
      </c>
      <c r="C14" s="52">
        <v>0</v>
      </c>
    </row>
    <row r="15" s="43" customFormat="1" ht="16.5" customHeight="1" spans="1:3">
      <c r="A15" s="51">
        <v>2061002</v>
      </c>
      <c r="B15" s="54" t="s">
        <v>2603</v>
      </c>
      <c r="C15" s="52">
        <v>0</v>
      </c>
    </row>
    <row r="16" s="43" customFormat="1" ht="16.5" customHeight="1" spans="1:3">
      <c r="A16" s="51">
        <v>2061003</v>
      </c>
      <c r="B16" s="54" t="s">
        <v>2604</v>
      </c>
      <c r="C16" s="52">
        <v>0</v>
      </c>
    </row>
    <row r="17" s="43" customFormat="1" ht="16.5" customHeight="1" spans="1:3">
      <c r="A17" s="51">
        <v>2061004</v>
      </c>
      <c r="B17" s="54" t="s">
        <v>2605</v>
      </c>
      <c r="C17" s="52">
        <v>0</v>
      </c>
    </row>
    <row r="18" s="43" customFormat="1" ht="16.5" customHeight="1" spans="1:3">
      <c r="A18" s="51">
        <v>2061005</v>
      </c>
      <c r="B18" s="54" t="s">
        <v>2606</v>
      </c>
      <c r="C18" s="52">
        <v>0</v>
      </c>
    </row>
    <row r="19" s="43" customFormat="1" ht="16.5" customHeight="1" spans="1:3">
      <c r="A19" s="51">
        <v>2061099</v>
      </c>
      <c r="B19" s="54" t="s">
        <v>2607</v>
      </c>
      <c r="C19" s="52">
        <v>0</v>
      </c>
    </row>
    <row r="20" s="43" customFormat="1" ht="16.5" customHeight="1" spans="1:3">
      <c r="A20" s="51">
        <v>20698</v>
      </c>
      <c r="B20" s="53" t="s">
        <v>2594</v>
      </c>
      <c r="C20" s="50">
        <f>SUM(C21:C26)</f>
        <v>0</v>
      </c>
    </row>
    <row r="21" s="43" customFormat="1" ht="16.5" customHeight="1" spans="1:3">
      <c r="A21" s="51">
        <v>2069801</v>
      </c>
      <c r="B21" s="54" t="s">
        <v>2608</v>
      </c>
      <c r="C21" s="52">
        <v>0</v>
      </c>
    </row>
    <row r="22" s="43" customFormat="1" ht="16.5" customHeight="1" spans="1:3">
      <c r="A22" s="51">
        <v>2069802</v>
      </c>
      <c r="B22" s="54" t="s">
        <v>2609</v>
      </c>
      <c r="C22" s="52">
        <v>0</v>
      </c>
    </row>
    <row r="23" s="43" customFormat="1" ht="16.5" customHeight="1" spans="1:3">
      <c r="A23" s="51">
        <v>2069803</v>
      </c>
      <c r="B23" s="54" t="s">
        <v>2610</v>
      </c>
      <c r="C23" s="52">
        <v>0</v>
      </c>
    </row>
    <row r="24" s="43" customFormat="1" ht="16.5" customHeight="1" spans="1:3">
      <c r="A24" s="51">
        <v>2069804</v>
      </c>
      <c r="B24" s="54" t="s">
        <v>2611</v>
      </c>
      <c r="C24" s="52">
        <v>0</v>
      </c>
    </row>
    <row r="25" s="43" customFormat="1" ht="16.5" customHeight="1" spans="1:3">
      <c r="A25" s="51">
        <v>2069805</v>
      </c>
      <c r="B25" s="54" t="s">
        <v>2612</v>
      </c>
      <c r="C25" s="52">
        <v>0</v>
      </c>
    </row>
    <row r="26" s="43" customFormat="1" ht="16.5" customHeight="1" spans="1:3">
      <c r="A26" s="51">
        <v>2069899</v>
      </c>
      <c r="B26" s="54" t="s">
        <v>2613</v>
      </c>
      <c r="C26" s="52">
        <v>0</v>
      </c>
    </row>
    <row r="27" s="43" customFormat="1" ht="16.5" customHeight="1" spans="1:3">
      <c r="A27" s="51">
        <v>207</v>
      </c>
      <c r="B27" s="53" t="s">
        <v>2614</v>
      </c>
      <c r="C27" s="50">
        <f>SUM(C28,C34,C40,C43)</f>
        <v>0</v>
      </c>
    </row>
    <row r="28" s="43" customFormat="1" ht="16.5" customHeight="1" spans="1:3">
      <c r="A28" s="51">
        <v>20707</v>
      </c>
      <c r="B28" s="53" t="s">
        <v>2615</v>
      </c>
      <c r="C28" s="50">
        <f>SUM(C29:C33)</f>
        <v>0</v>
      </c>
    </row>
    <row r="29" s="43" customFormat="1" ht="16.5" customHeight="1" spans="1:3">
      <c r="A29" s="51">
        <v>2070701</v>
      </c>
      <c r="B29" s="54" t="s">
        <v>2616</v>
      </c>
      <c r="C29" s="52">
        <v>0</v>
      </c>
    </row>
    <row r="30" s="43" customFormat="1" ht="16.5" customHeight="1" spans="1:3">
      <c r="A30" s="51">
        <v>2070702</v>
      </c>
      <c r="B30" s="54" t="s">
        <v>2617</v>
      </c>
      <c r="C30" s="52">
        <v>0</v>
      </c>
    </row>
    <row r="31" s="43" customFormat="1" ht="16.5" customHeight="1" spans="1:3">
      <c r="A31" s="51">
        <v>2070703</v>
      </c>
      <c r="B31" s="54" t="s">
        <v>2618</v>
      </c>
      <c r="C31" s="52">
        <v>0</v>
      </c>
    </row>
    <row r="32" s="43" customFormat="1" ht="16.5" customHeight="1" spans="1:3">
      <c r="A32" s="51">
        <v>2070704</v>
      </c>
      <c r="B32" s="54" t="s">
        <v>2619</v>
      </c>
      <c r="C32" s="52">
        <v>0</v>
      </c>
    </row>
    <row r="33" s="43" customFormat="1" ht="16.5" customHeight="1" spans="1:3">
      <c r="A33" s="51">
        <v>2070799</v>
      </c>
      <c r="B33" s="54" t="s">
        <v>2620</v>
      </c>
      <c r="C33" s="52">
        <v>0</v>
      </c>
    </row>
    <row r="34" s="43" customFormat="1" ht="16.5" customHeight="1" spans="1:3">
      <c r="A34" s="51">
        <v>20709</v>
      </c>
      <c r="B34" s="53" t="s">
        <v>2621</v>
      </c>
      <c r="C34" s="50">
        <f>SUM(C35:C39)</f>
        <v>0</v>
      </c>
    </row>
    <row r="35" s="43" customFormat="1" ht="16.5" customHeight="1" spans="1:3">
      <c r="A35" s="51">
        <v>2070901</v>
      </c>
      <c r="B35" s="54" t="s">
        <v>2622</v>
      </c>
      <c r="C35" s="52">
        <v>0</v>
      </c>
    </row>
    <row r="36" s="43" customFormat="1" ht="16.5" customHeight="1" spans="1:3">
      <c r="A36" s="51">
        <v>2070902</v>
      </c>
      <c r="B36" s="54" t="s">
        <v>2623</v>
      </c>
      <c r="C36" s="52">
        <v>0</v>
      </c>
    </row>
    <row r="37" s="43" customFormat="1" ht="16.5" customHeight="1" spans="1:3">
      <c r="A37" s="51">
        <v>2070903</v>
      </c>
      <c r="B37" s="54" t="s">
        <v>2624</v>
      </c>
      <c r="C37" s="52">
        <v>0</v>
      </c>
    </row>
    <row r="38" s="43" customFormat="1" ht="16.5" customHeight="1" spans="1:3">
      <c r="A38" s="51">
        <v>2070904</v>
      </c>
      <c r="B38" s="54" t="s">
        <v>2625</v>
      </c>
      <c r="C38" s="52">
        <v>0</v>
      </c>
    </row>
    <row r="39" s="43" customFormat="1" ht="16.5" customHeight="1" spans="1:3">
      <c r="A39" s="51">
        <v>2070999</v>
      </c>
      <c r="B39" s="54" t="s">
        <v>2626</v>
      </c>
      <c r="C39" s="52">
        <v>0</v>
      </c>
    </row>
    <row r="40" s="43" customFormat="1" ht="16.5" customHeight="1" spans="1:3">
      <c r="A40" s="51">
        <v>20710</v>
      </c>
      <c r="B40" s="53" t="s">
        <v>2627</v>
      </c>
      <c r="C40" s="50">
        <f>SUM(C41:C42)</f>
        <v>0</v>
      </c>
    </row>
    <row r="41" s="43" customFormat="1" ht="16.5" customHeight="1" spans="1:3">
      <c r="A41" s="51">
        <v>2071001</v>
      </c>
      <c r="B41" s="54" t="s">
        <v>2628</v>
      </c>
      <c r="C41" s="52">
        <v>0</v>
      </c>
    </row>
    <row r="42" s="43" customFormat="1" ht="16.5" customHeight="1" spans="1:3">
      <c r="A42" s="51">
        <v>2071099</v>
      </c>
      <c r="B42" s="54" t="s">
        <v>2629</v>
      </c>
      <c r="C42" s="52">
        <v>0</v>
      </c>
    </row>
    <row r="43" s="43" customFormat="1" ht="16.5" customHeight="1" spans="1:3">
      <c r="A43" s="51">
        <v>20798</v>
      </c>
      <c r="B43" s="49" t="s">
        <v>2594</v>
      </c>
      <c r="C43" s="50">
        <f>SUM(C44:C49)</f>
        <v>0</v>
      </c>
    </row>
    <row r="44" s="43" customFormat="1" ht="16.5" customHeight="1" spans="1:3">
      <c r="A44" s="51">
        <v>2079801</v>
      </c>
      <c r="B44" s="54" t="s">
        <v>2630</v>
      </c>
      <c r="C44" s="52">
        <v>0</v>
      </c>
    </row>
    <row r="45" s="43" customFormat="1" ht="16.5" customHeight="1" spans="1:3">
      <c r="A45" s="51">
        <v>2079802</v>
      </c>
      <c r="B45" s="54" t="s">
        <v>2631</v>
      </c>
      <c r="C45" s="52">
        <v>0</v>
      </c>
    </row>
    <row r="46" s="43" customFormat="1" ht="16.5" customHeight="1" spans="1:3">
      <c r="A46" s="51">
        <v>2079803</v>
      </c>
      <c r="B46" s="54" t="s">
        <v>2632</v>
      </c>
      <c r="C46" s="52">
        <v>0</v>
      </c>
    </row>
    <row r="47" s="43" customFormat="1" ht="16.5" customHeight="1" spans="1:3">
      <c r="A47" s="51">
        <v>2079804</v>
      </c>
      <c r="B47" s="54" t="s">
        <v>2633</v>
      </c>
      <c r="C47" s="52">
        <v>0</v>
      </c>
    </row>
    <row r="48" s="43" customFormat="1" ht="16.5" customHeight="1" spans="1:3">
      <c r="A48" s="51">
        <v>2079805</v>
      </c>
      <c r="B48" s="54" t="s">
        <v>2634</v>
      </c>
      <c r="C48" s="52">
        <v>0</v>
      </c>
    </row>
    <row r="49" s="43" customFormat="1" ht="16.5" customHeight="1" spans="1:3">
      <c r="A49" s="51">
        <v>2079899</v>
      </c>
      <c r="B49" s="54" t="s">
        <v>2635</v>
      </c>
      <c r="C49" s="52">
        <v>0</v>
      </c>
    </row>
    <row r="50" s="43" customFormat="1" ht="16.5" customHeight="1" spans="1:3">
      <c r="A50" s="51">
        <v>208</v>
      </c>
      <c r="B50" s="49" t="s">
        <v>2636</v>
      </c>
      <c r="C50" s="50">
        <f>C51</f>
        <v>0</v>
      </c>
    </row>
    <row r="51" s="43" customFormat="1" ht="16.5" customHeight="1" spans="1:3">
      <c r="A51" s="51">
        <v>20898</v>
      </c>
      <c r="B51" s="49" t="s">
        <v>2594</v>
      </c>
      <c r="C51" s="50">
        <f>SUM(C52:C54)</f>
        <v>0</v>
      </c>
    </row>
    <row r="52" s="43" customFormat="1" ht="16.5" customHeight="1" spans="1:3">
      <c r="A52" s="51">
        <v>2089801</v>
      </c>
      <c r="B52" s="51" t="s">
        <v>2637</v>
      </c>
      <c r="C52" s="52">
        <v>0</v>
      </c>
    </row>
    <row r="53" s="43" customFormat="1" ht="16.5" customHeight="1" spans="1:3">
      <c r="A53" s="51">
        <v>2089802</v>
      </c>
      <c r="B53" s="51" t="s">
        <v>2638</v>
      </c>
      <c r="C53" s="52">
        <v>0</v>
      </c>
    </row>
    <row r="54" s="43" customFormat="1" ht="16.5" customHeight="1" spans="1:3">
      <c r="A54" s="51">
        <v>2089899</v>
      </c>
      <c r="B54" s="51" t="s">
        <v>2639</v>
      </c>
      <c r="C54" s="52">
        <v>0</v>
      </c>
    </row>
    <row r="55" s="43" customFormat="1" ht="16.5" customHeight="1" spans="1:3">
      <c r="A55" s="51">
        <v>210</v>
      </c>
      <c r="B55" s="49" t="s">
        <v>2640</v>
      </c>
      <c r="C55" s="50">
        <f>C56</f>
        <v>0</v>
      </c>
    </row>
    <row r="56" s="43" customFormat="1" ht="16.5" customHeight="1" spans="1:3">
      <c r="A56" s="51">
        <v>21098</v>
      </c>
      <c r="B56" s="49" t="s">
        <v>2594</v>
      </c>
      <c r="C56" s="50">
        <f>SUM(C57:C61)</f>
        <v>0</v>
      </c>
    </row>
    <row r="57" s="43" customFormat="1" ht="16.5" customHeight="1" spans="1:3">
      <c r="A57" s="51">
        <v>2109801</v>
      </c>
      <c r="B57" s="51" t="s">
        <v>2641</v>
      </c>
      <c r="C57" s="52">
        <v>0</v>
      </c>
    </row>
    <row r="58" s="43" customFormat="1" ht="16.5" customHeight="1" spans="1:3">
      <c r="A58" s="51">
        <v>2109802</v>
      </c>
      <c r="B58" s="51" t="s">
        <v>2642</v>
      </c>
      <c r="C58" s="52">
        <v>0</v>
      </c>
    </row>
    <row r="59" s="43" customFormat="1" ht="16.5" customHeight="1" spans="1:3">
      <c r="A59" s="51">
        <v>2109803</v>
      </c>
      <c r="B59" s="51" t="s">
        <v>2643</v>
      </c>
      <c r="C59" s="52">
        <v>0</v>
      </c>
    </row>
    <row r="60" s="43" customFormat="1" ht="16.5" customHeight="1" spans="1:3">
      <c r="A60" s="51">
        <v>2109804</v>
      </c>
      <c r="B60" s="51" t="s">
        <v>2644</v>
      </c>
      <c r="C60" s="52">
        <v>0</v>
      </c>
    </row>
    <row r="61" s="43" customFormat="1" ht="16.5" customHeight="1" spans="1:3">
      <c r="A61" s="51">
        <v>2109899</v>
      </c>
      <c r="B61" s="51" t="s">
        <v>2645</v>
      </c>
      <c r="C61" s="52">
        <v>0</v>
      </c>
    </row>
    <row r="62" s="43" customFormat="1" ht="16.5" customHeight="1" spans="1:3">
      <c r="A62" s="51">
        <v>211</v>
      </c>
      <c r="B62" s="53" t="s">
        <v>2646</v>
      </c>
      <c r="C62" s="50">
        <f>SUM(C63,C68,C73)</f>
        <v>800</v>
      </c>
    </row>
    <row r="63" s="43" customFormat="1" ht="16.5" customHeight="1" spans="1:3">
      <c r="A63" s="51">
        <v>21160</v>
      </c>
      <c r="B63" s="53" t="s">
        <v>2647</v>
      </c>
      <c r="C63" s="50">
        <f>SUM(C64:C67)</f>
        <v>0</v>
      </c>
    </row>
    <row r="64" s="43" customFormat="1" ht="16.5" customHeight="1" spans="1:3">
      <c r="A64" s="51">
        <v>2116001</v>
      </c>
      <c r="B64" s="54" t="s">
        <v>2648</v>
      </c>
      <c r="C64" s="52">
        <v>0</v>
      </c>
    </row>
    <row r="65" s="43" customFormat="1" ht="16.5" customHeight="1" spans="1:3">
      <c r="A65" s="51">
        <v>2116002</v>
      </c>
      <c r="B65" s="54" t="s">
        <v>2649</v>
      </c>
      <c r="C65" s="52">
        <v>0</v>
      </c>
    </row>
    <row r="66" s="43" customFormat="1" ht="16.5" customHeight="1" spans="1:3">
      <c r="A66" s="51">
        <v>2116003</v>
      </c>
      <c r="B66" s="54" t="s">
        <v>2650</v>
      </c>
      <c r="C66" s="52">
        <v>0</v>
      </c>
    </row>
    <row r="67" s="43" customFormat="1" ht="16.5" customHeight="1" spans="1:3">
      <c r="A67" s="51">
        <v>2116099</v>
      </c>
      <c r="B67" s="54" t="s">
        <v>2651</v>
      </c>
      <c r="C67" s="52">
        <v>0</v>
      </c>
    </row>
    <row r="68" s="43" customFormat="1" ht="16.5" customHeight="1" spans="1:3">
      <c r="A68" s="51">
        <v>21161</v>
      </c>
      <c r="B68" s="53" t="s">
        <v>2652</v>
      </c>
      <c r="C68" s="50">
        <f>SUM(C69:C72)</f>
        <v>0</v>
      </c>
    </row>
    <row r="69" s="43" customFormat="1" ht="16.5" customHeight="1" spans="1:3">
      <c r="A69" s="51">
        <v>2116101</v>
      </c>
      <c r="B69" s="54" t="s">
        <v>2653</v>
      </c>
      <c r="C69" s="52">
        <v>0</v>
      </c>
    </row>
    <row r="70" s="43" customFormat="1" ht="16.5" customHeight="1" spans="1:3">
      <c r="A70" s="51">
        <v>2116102</v>
      </c>
      <c r="B70" s="54" t="s">
        <v>2654</v>
      </c>
      <c r="C70" s="52">
        <v>0</v>
      </c>
    </row>
    <row r="71" s="43" customFormat="1" ht="16.5" customHeight="1" spans="1:3">
      <c r="A71" s="51">
        <v>2116103</v>
      </c>
      <c r="B71" s="54" t="s">
        <v>2655</v>
      </c>
      <c r="C71" s="52">
        <v>0</v>
      </c>
    </row>
    <row r="72" s="43" customFormat="1" ht="16.5" customHeight="1" spans="1:3">
      <c r="A72" s="51">
        <v>2116104</v>
      </c>
      <c r="B72" s="54" t="s">
        <v>2656</v>
      </c>
      <c r="C72" s="52">
        <v>0</v>
      </c>
    </row>
    <row r="73" s="43" customFormat="1" ht="16.5" customHeight="1" spans="1:3">
      <c r="A73" s="51">
        <v>21198</v>
      </c>
      <c r="B73" s="53" t="s">
        <v>2594</v>
      </c>
      <c r="C73" s="50">
        <f>SUM(C74:C77)</f>
        <v>800</v>
      </c>
    </row>
    <row r="74" s="43" customFormat="1" ht="16.5" customHeight="1" spans="1:3">
      <c r="A74" s="51">
        <v>2119801</v>
      </c>
      <c r="B74" s="54" t="s">
        <v>2657</v>
      </c>
      <c r="C74" s="52">
        <v>0</v>
      </c>
    </row>
    <row r="75" s="43" customFormat="1" ht="16.5" customHeight="1" spans="1:3">
      <c r="A75" s="51">
        <v>2119802</v>
      </c>
      <c r="B75" s="54" t="s">
        <v>2658</v>
      </c>
      <c r="C75" s="52">
        <v>0</v>
      </c>
    </row>
    <row r="76" s="43" customFormat="1" ht="16.5" customHeight="1" spans="1:3">
      <c r="A76" s="51">
        <v>2119803</v>
      </c>
      <c r="B76" s="54" t="s">
        <v>2659</v>
      </c>
      <c r="C76" s="52">
        <v>800</v>
      </c>
    </row>
    <row r="77" s="43" customFormat="1" ht="16.5" customHeight="1" spans="1:3">
      <c r="A77" s="51">
        <v>2119899</v>
      </c>
      <c r="B77" s="54" t="s">
        <v>2660</v>
      </c>
      <c r="C77" s="52">
        <v>0</v>
      </c>
    </row>
    <row r="78" s="43" customFormat="1" ht="16.5" customHeight="1" spans="1:3">
      <c r="A78" s="51">
        <v>212</v>
      </c>
      <c r="B78" s="53" t="s">
        <v>2661</v>
      </c>
      <c r="C78" s="50">
        <f>SUM(C79,C95,C99:C100,C106,C110,C114,C118,C124,C127,C136)</f>
        <v>8836</v>
      </c>
    </row>
    <row r="79" s="43" customFormat="1" ht="16.5" customHeight="1" spans="1:3">
      <c r="A79" s="51">
        <v>21208</v>
      </c>
      <c r="B79" s="53" t="s">
        <v>2662</v>
      </c>
      <c r="C79" s="50">
        <f>SUM(C80:C94)</f>
        <v>2004</v>
      </c>
    </row>
    <row r="80" s="43" customFormat="1" ht="16.5" customHeight="1" spans="1:3">
      <c r="A80" s="51">
        <v>2120801</v>
      </c>
      <c r="B80" s="54" t="s">
        <v>2663</v>
      </c>
      <c r="C80" s="52">
        <v>213</v>
      </c>
    </row>
    <row r="81" s="43" customFormat="1" ht="16.5" customHeight="1" spans="1:3">
      <c r="A81" s="51">
        <v>2120802</v>
      </c>
      <c r="B81" s="54" t="s">
        <v>2664</v>
      </c>
      <c r="C81" s="52">
        <v>0</v>
      </c>
    </row>
    <row r="82" s="43" customFormat="1" ht="16.5" customHeight="1" spans="1:3">
      <c r="A82" s="51">
        <v>2120803</v>
      </c>
      <c r="B82" s="54" t="s">
        <v>2665</v>
      </c>
      <c r="C82" s="52">
        <v>0</v>
      </c>
    </row>
    <row r="83" s="43" customFormat="1" ht="16.5" customHeight="1" spans="1:3">
      <c r="A83" s="51">
        <v>2120804</v>
      </c>
      <c r="B83" s="54" t="s">
        <v>2666</v>
      </c>
      <c r="C83" s="52">
        <v>371</v>
      </c>
    </row>
    <row r="84" s="43" customFormat="1" ht="16.5" customHeight="1" spans="1:3">
      <c r="A84" s="51">
        <v>2120805</v>
      </c>
      <c r="B84" s="54" t="s">
        <v>2667</v>
      </c>
      <c r="C84" s="52">
        <v>0</v>
      </c>
    </row>
    <row r="85" s="43" customFormat="1" ht="16.5" customHeight="1" spans="1:3">
      <c r="A85" s="51">
        <v>2120806</v>
      </c>
      <c r="B85" s="54" t="s">
        <v>2668</v>
      </c>
      <c r="C85" s="52">
        <v>0</v>
      </c>
    </row>
    <row r="86" s="43" customFormat="1" ht="16.5" customHeight="1" spans="1:3">
      <c r="A86" s="51">
        <v>2120807</v>
      </c>
      <c r="B86" s="54" t="s">
        <v>2669</v>
      </c>
      <c r="C86" s="52">
        <v>0</v>
      </c>
    </row>
    <row r="87" s="43" customFormat="1" ht="16.5" customHeight="1" spans="1:3">
      <c r="A87" s="51">
        <v>2120809</v>
      </c>
      <c r="B87" s="54" t="s">
        <v>2670</v>
      </c>
      <c r="C87" s="52">
        <v>0</v>
      </c>
    </row>
    <row r="88" s="43" customFormat="1" ht="16.5" customHeight="1" spans="1:3">
      <c r="A88" s="51">
        <v>2120810</v>
      </c>
      <c r="B88" s="54" t="s">
        <v>2671</v>
      </c>
      <c r="C88" s="52">
        <v>0</v>
      </c>
    </row>
    <row r="89" s="43" customFormat="1" ht="16.5" customHeight="1" spans="1:3">
      <c r="A89" s="51">
        <v>2120811</v>
      </c>
      <c r="B89" s="54" t="s">
        <v>2672</v>
      </c>
      <c r="C89" s="52">
        <v>0</v>
      </c>
    </row>
    <row r="90" s="43" customFormat="1" ht="16.5" customHeight="1" spans="1:3">
      <c r="A90" s="51">
        <v>2120813</v>
      </c>
      <c r="B90" s="54" t="s">
        <v>2673</v>
      </c>
      <c r="C90" s="52">
        <v>0</v>
      </c>
    </row>
    <row r="91" s="43" customFormat="1" ht="16.5" customHeight="1" spans="1:3">
      <c r="A91" s="51">
        <v>2120814</v>
      </c>
      <c r="B91" s="54" t="s">
        <v>2674</v>
      </c>
      <c r="C91" s="52">
        <v>931</v>
      </c>
    </row>
    <row r="92" s="43" customFormat="1" ht="16.5" customHeight="1" spans="1:3">
      <c r="A92" s="51">
        <v>2120815</v>
      </c>
      <c r="B92" s="54" t="s">
        <v>2675</v>
      </c>
      <c r="C92" s="52">
        <v>0</v>
      </c>
    </row>
    <row r="93" s="43" customFormat="1" ht="16.5" customHeight="1" spans="1:3">
      <c r="A93" s="51">
        <v>2120816</v>
      </c>
      <c r="B93" s="54" t="s">
        <v>2676</v>
      </c>
      <c r="C93" s="52">
        <v>72</v>
      </c>
    </row>
    <row r="94" s="43" customFormat="1" ht="16.5" customHeight="1" spans="1:3">
      <c r="A94" s="51">
        <v>2120899</v>
      </c>
      <c r="B94" s="54" t="s">
        <v>2677</v>
      </c>
      <c r="C94" s="52">
        <v>417</v>
      </c>
    </row>
    <row r="95" s="43" customFormat="1" ht="16.5" customHeight="1" spans="1:3">
      <c r="A95" s="51">
        <v>21210</v>
      </c>
      <c r="B95" s="53" t="s">
        <v>2678</v>
      </c>
      <c r="C95" s="50">
        <f>SUM(C96:C98)</f>
        <v>0</v>
      </c>
    </row>
    <row r="96" s="43" customFormat="1" ht="16.5" customHeight="1" spans="1:3">
      <c r="A96" s="51">
        <v>2121001</v>
      </c>
      <c r="B96" s="54" t="s">
        <v>2663</v>
      </c>
      <c r="C96" s="52">
        <v>0</v>
      </c>
    </row>
    <row r="97" s="43" customFormat="1" ht="16.5" customHeight="1" spans="1:3">
      <c r="A97" s="51">
        <v>2121002</v>
      </c>
      <c r="B97" s="54" t="s">
        <v>2664</v>
      </c>
      <c r="C97" s="52">
        <v>0</v>
      </c>
    </row>
    <row r="98" s="43" customFormat="1" ht="16.5" customHeight="1" spans="1:3">
      <c r="A98" s="51">
        <v>2121099</v>
      </c>
      <c r="B98" s="54" t="s">
        <v>2679</v>
      </c>
      <c r="C98" s="52">
        <v>0</v>
      </c>
    </row>
    <row r="99" s="43" customFormat="1" ht="16.5" customHeight="1" spans="1:3">
      <c r="A99" s="51">
        <v>21211</v>
      </c>
      <c r="B99" s="53" t="s">
        <v>2680</v>
      </c>
      <c r="C99" s="52">
        <v>0</v>
      </c>
    </row>
    <row r="100" s="43" customFormat="1" ht="16.5" customHeight="1" spans="1:3">
      <c r="A100" s="51">
        <v>21213</v>
      </c>
      <c r="B100" s="53" t="s">
        <v>2681</v>
      </c>
      <c r="C100" s="50">
        <f>SUM(C101:C105)</f>
        <v>0</v>
      </c>
    </row>
    <row r="101" s="43" customFormat="1" ht="16.5" customHeight="1" spans="1:3">
      <c r="A101" s="51">
        <v>2121301</v>
      </c>
      <c r="B101" s="54" t="s">
        <v>2682</v>
      </c>
      <c r="C101" s="52">
        <v>0</v>
      </c>
    </row>
    <row r="102" s="43" customFormat="1" ht="16.5" customHeight="1" spans="1:3">
      <c r="A102" s="51">
        <v>2121302</v>
      </c>
      <c r="B102" s="54" t="s">
        <v>2683</v>
      </c>
      <c r="C102" s="52">
        <v>0</v>
      </c>
    </row>
    <row r="103" s="43" customFormat="1" ht="16.5" customHeight="1" spans="1:3">
      <c r="A103" s="51">
        <v>2121303</v>
      </c>
      <c r="B103" s="54" t="s">
        <v>2684</v>
      </c>
      <c r="C103" s="52">
        <v>0</v>
      </c>
    </row>
    <row r="104" s="43" customFormat="1" ht="16.5" customHeight="1" spans="1:3">
      <c r="A104" s="51">
        <v>2121304</v>
      </c>
      <c r="B104" s="54" t="s">
        <v>2685</v>
      </c>
      <c r="C104" s="52">
        <v>0</v>
      </c>
    </row>
    <row r="105" s="43" customFormat="1" ht="16.5" customHeight="1" spans="1:3">
      <c r="A105" s="51">
        <v>2121399</v>
      </c>
      <c r="B105" s="54" t="s">
        <v>2686</v>
      </c>
      <c r="C105" s="52">
        <v>0</v>
      </c>
    </row>
    <row r="106" s="43" customFormat="1" ht="16.5" customHeight="1" spans="1:3">
      <c r="A106" s="51">
        <v>21214</v>
      </c>
      <c r="B106" s="53" t="s">
        <v>2687</v>
      </c>
      <c r="C106" s="50">
        <f>SUM(C107:C109)</f>
        <v>0</v>
      </c>
    </row>
    <row r="107" s="43" customFormat="1" ht="16.5" customHeight="1" spans="1:3">
      <c r="A107" s="51">
        <v>2121401</v>
      </c>
      <c r="B107" s="54" t="s">
        <v>2688</v>
      </c>
      <c r="C107" s="52">
        <v>0</v>
      </c>
    </row>
    <row r="108" s="43" customFormat="1" ht="16.5" customHeight="1" spans="1:3">
      <c r="A108" s="51">
        <v>2121402</v>
      </c>
      <c r="B108" s="54" t="s">
        <v>2689</v>
      </c>
      <c r="C108" s="52">
        <v>0</v>
      </c>
    </row>
    <row r="109" s="43" customFormat="1" ht="16.5" customHeight="1" spans="1:3">
      <c r="A109" s="51">
        <v>2121499</v>
      </c>
      <c r="B109" s="54" t="s">
        <v>2690</v>
      </c>
      <c r="C109" s="52">
        <v>0</v>
      </c>
    </row>
    <row r="110" s="43" customFormat="1" ht="16.5" customHeight="1" spans="1:3">
      <c r="A110" s="51">
        <v>21215</v>
      </c>
      <c r="B110" s="53" t="s">
        <v>2691</v>
      </c>
      <c r="C110" s="50">
        <f>SUM(C111:C113)</f>
        <v>3832</v>
      </c>
    </row>
    <row r="111" s="43" customFormat="1" ht="16.5" customHeight="1" spans="1:3">
      <c r="A111" s="51">
        <v>2121501</v>
      </c>
      <c r="B111" s="54" t="s">
        <v>2692</v>
      </c>
      <c r="C111" s="52">
        <v>0</v>
      </c>
    </row>
    <row r="112" s="43" customFormat="1" ht="16.5" customHeight="1" spans="1:3">
      <c r="A112" s="51">
        <v>2121502</v>
      </c>
      <c r="B112" s="54" t="s">
        <v>2693</v>
      </c>
      <c r="C112" s="52">
        <v>0</v>
      </c>
    </row>
    <row r="113" s="43" customFormat="1" ht="16.5" customHeight="1" spans="1:3">
      <c r="A113" s="51">
        <v>2121599</v>
      </c>
      <c r="B113" s="54" t="s">
        <v>2694</v>
      </c>
      <c r="C113" s="52">
        <v>3832</v>
      </c>
    </row>
    <row r="114" s="43" customFormat="1" ht="16.5" customHeight="1" spans="1:3">
      <c r="A114" s="51">
        <v>21216</v>
      </c>
      <c r="B114" s="53" t="s">
        <v>2695</v>
      </c>
      <c r="C114" s="50">
        <f>SUM(C115:C117)</f>
        <v>0</v>
      </c>
    </row>
    <row r="115" s="43" customFormat="1" ht="16.5" customHeight="1" spans="1:3">
      <c r="A115" s="51">
        <v>2121601</v>
      </c>
      <c r="B115" s="54" t="s">
        <v>2692</v>
      </c>
      <c r="C115" s="52">
        <v>0</v>
      </c>
    </row>
    <row r="116" s="43" customFormat="1" ht="16.5" customHeight="1" spans="1:3">
      <c r="A116" s="51">
        <v>2121602</v>
      </c>
      <c r="B116" s="54" t="s">
        <v>2693</v>
      </c>
      <c r="C116" s="52">
        <v>0</v>
      </c>
    </row>
    <row r="117" s="43" customFormat="1" ht="16.5" customHeight="1" spans="1:3">
      <c r="A117" s="51">
        <v>2121699</v>
      </c>
      <c r="B117" s="54" t="s">
        <v>2696</v>
      </c>
      <c r="C117" s="52">
        <v>0</v>
      </c>
    </row>
    <row r="118" s="43" customFormat="1" ht="16.5" customHeight="1" spans="1:3">
      <c r="A118" s="51">
        <v>21217</v>
      </c>
      <c r="B118" s="53" t="s">
        <v>2697</v>
      </c>
      <c r="C118" s="50">
        <f>SUM(C119:C123)</f>
        <v>0</v>
      </c>
    </row>
    <row r="119" s="43" customFormat="1" ht="16.5" customHeight="1" spans="1:3">
      <c r="A119" s="51">
        <v>2121701</v>
      </c>
      <c r="B119" s="54" t="s">
        <v>2698</v>
      </c>
      <c r="C119" s="52">
        <v>0</v>
      </c>
    </row>
    <row r="120" s="43" customFormat="1" ht="16.5" customHeight="1" spans="1:3">
      <c r="A120" s="51">
        <v>2121702</v>
      </c>
      <c r="B120" s="54" t="s">
        <v>2699</v>
      </c>
      <c r="C120" s="52">
        <v>0</v>
      </c>
    </row>
    <row r="121" s="43" customFormat="1" ht="16.5" customHeight="1" spans="1:3">
      <c r="A121" s="51">
        <v>2121703</v>
      </c>
      <c r="B121" s="54" t="s">
        <v>2700</v>
      </c>
      <c r="C121" s="52">
        <v>0</v>
      </c>
    </row>
    <row r="122" s="43" customFormat="1" ht="16.5" customHeight="1" spans="1:3">
      <c r="A122" s="51">
        <v>2121704</v>
      </c>
      <c r="B122" s="54" t="s">
        <v>2701</v>
      </c>
      <c r="C122" s="52">
        <v>0</v>
      </c>
    </row>
    <row r="123" s="43" customFormat="1" ht="16.5" customHeight="1" spans="1:3">
      <c r="A123" s="51">
        <v>2121799</v>
      </c>
      <c r="B123" s="54" t="s">
        <v>2702</v>
      </c>
      <c r="C123" s="52">
        <v>0</v>
      </c>
    </row>
    <row r="124" s="43" customFormat="1" ht="16.5" customHeight="1" spans="1:3">
      <c r="A124" s="51">
        <v>21218</v>
      </c>
      <c r="B124" s="53" t="s">
        <v>2703</v>
      </c>
      <c r="C124" s="50">
        <f>SUM(C125:C126)</f>
        <v>0</v>
      </c>
    </row>
    <row r="125" s="43" customFormat="1" ht="16.5" customHeight="1" spans="1:3">
      <c r="A125" s="51">
        <v>2121801</v>
      </c>
      <c r="B125" s="54" t="s">
        <v>2704</v>
      </c>
      <c r="C125" s="52">
        <v>0</v>
      </c>
    </row>
    <row r="126" s="43" customFormat="1" ht="16.5" customHeight="1" spans="1:3">
      <c r="A126" s="51">
        <v>2121899</v>
      </c>
      <c r="B126" s="54" t="s">
        <v>2705</v>
      </c>
      <c r="C126" s="52">
        <v>0</v>
      </c>
    </row>
    <row r="127" s="43" customFormat="1" ht="16.5" customHeight="1" spans="1:3">
      <c r="A127" s="51">
        <v>21219</v>
      </c>
      <c r="B127" s="53" t="s">
        <v>2706</v>
      </c>
      <c r="C127" s="50">
        <f>SUM(C128:C135)</f>
        <v>0</v>
      </c>
    </row>
    <row r="128" s="43" customFormat="1" ht="16.5" customHeight="1" spans="1:3">
      <c r="A128" s="51">
        <v>2121901</v>
      </c>
      <c r="B128" s="54" t="s">
        <v>2692</v>
      </c>
      <c r="C128" s="52">
        <v>0</v>
      </c>
    </row>
    <row r="129" s="43" customFormat="1" ht="16.5" customHeight="1" spans="1:3">
      <c r="A129" s="51">
        <v>2121902</v>
      </c>
      <c r="B129" s="54" t="s">
        <v>2693</v>
      </c>
      <c r="C129" s="52">
        <v>0</v>
      </c>
    </row>
    <row r="130" s="43" customFormat="1" ht="16.5" customHeight="1" spans="1:3">
      <c r="A130" s="51">
        <v>2121903</v>
      </c>
      <c r="B130" s="54" t="s">
        <v>2707</v>
      </c>
      <c r="C130" s="52">
        <v>0</v>
      </c>
    </row>
    <row r="131" s="43" customFormat="1" ht="16.5" customHeight="1" spans="1:3">
      <c r="A131" s="51">
        <v>2121904</v>
      </c>
      <c r="B131" s="54" t="s">
        <v>2708</v>
      </c>
      <c r="C131" s="52">
        <v>0</v>
      </c>
    </row>
    <row r="132" s="43" customFormat="1" ht="16.5" customHeight="1" spans="1:3">
      <c r="A132" s="51">
        <v>2121905</v>
      </c>
      <c r="B132" s="54" t="s">
        <v>2709</v>
      </c>
      <c r="C132" s="52">
        <v>0</v>
      </c>
    </row>
    <row r="133" s="43" customFormat="1" ht="16.5" customHeight="1" spans="1:3">
      <c r="A133" s="51">
        <v>2121906</v>
      </c>
      <c r="B133" s="54" t="s">
        <v>2710</v>
      </c>
      <c r="C133" s="52">
        <v>0</v>
      </c>
    </row>
    <row r="134" s="43" customFormat="1" ht="16.5" customHeight="1" spans="1:3">
      <c r="A134" s="51">
        <v>2121907</v>
      </c>
      <c r="B134" s="54" t="s">
        <v>2711</v>
      </c>
      <c r="C134" s="52">
        <v>0</v>
      </c>
    </row>
    <row r="135" s="43" customFormat="1" ht="16.5" customHeight="1" spans="1:3">
      <c r="A135" s="51">
        <v>2121999</v>
      </c>
      <c r="B135" s="54" t="s">
        <v>2712</v>
      </c>
      <c r="C135" s="52">
        <v>0</v>
      </c>
    </row>
    <row r="136" s="43" customFormat="1" ht="16.5" customHeight="1" spans="1:3">
      <c r="A136" s="51">
        <v>21298</v>
      </c>
      <c r="B136" s="53" t="s">
        <v>2594</v>
      </c>
      <c r="C136" s="50">
        <f>SUM(C137:C138)</f>
        <v>3000</v>
      </c>
    </row>
    <row r="137" s="43" customFormat="1" ht="16.5" customHeight="1" spans="1:3">
      <c r="A137" s="51">
        <v>2129801</v>
      </c>
      <c r="B137" s="54" t="s">
        <v>2713</v>
      </c>
      <c r="C137" s="52">
        <v>3000</v>
      </c>
    </row>
    <row r="138" s="43" customFormat="1" ht="16.5" customHeight="1" spans="1:3">
      <c r="A138" s="51">
        <v>2129899</v>
      </c>
      <c r="B138" s="54" t="s">
        <v>2714</v>
      </c>
      <c r="C138" s="52">
        <v>0</v>
      </c>
    </row>
    <row r="139" s="43" customFormat="1" ht="16.5" customHeight="1" spans="1:3">
      <c r="A139" s="51">
        <v>213</v>
      </c>
      <c r="B139" s="53" t="s">
        <v>2715</v>
      </c>
      <c r="C139" s="50">
        <f>SUM(C140,C145,C150,C155,C158,C163,C167,C171,C174)</f>
        <v>0</v>
      </c>
    </row>
    <row r="140" s="43" customFormat="1" ht="16.5" customHeight="1" spans="1:3">
      <c r="A140" s="51">
        <v>21366</v>
      </c>
      <c r="B140" s="53" t="s">
        <v>2716</v>
      </c>
      <c r="C140" s="50">
        <f>SUM(C141:C144)</f>
        <v>0</v>
      </c>
    </row>
    <row r="141" s="43" customFormat="1" ht="16.5" customHeight="1" spans="1:3">
      <c r="A141" s="51">
        <v>2136601</v>
      </c>
      <c r="B141" s="54" t="s">
        <v>2717</v>
      </c>
      <c r="C141" s="52">
        <v>0</v>
      </c>
    </row>
    <row r="142" s="43" customFormat="1" ht="16.5" customHeight="1" spans="1:3">
      <c r="A142" s="51">
        <v>2136602</v>
      </c>
      <c r="B142" s="54" t="s">
        <v>2718</v>
      </c>
      <c r="C142" s="52">
        <v>0</v>
      </c>
    </row>
    <row r="143" s="43" customFormat="1" ht="16.5" customHeight="1" spans="1:3">
      <c r="A143" s="51">
        <v>2136603</v>
      </c>
      <c r="B143" s="54" t="s">
        <v>2719</v>
      </c>
      <c r="C143" s="52">
        <v>0</v>
      </c>
    </row>
    <row r="144" s="43" customFormat="1" ht="16.5" customHeight="1" spans="1:3">
      <c r="A144" s="51">
        <v>2136699</v>
      </c>
      <c r="B144" s="54" t="s">
        <v>2720</v>
      </c>
      <c r="C144" s="52">
        <v>0</v>
      </c>
    </row>
    <row r="145" s="43" customFormat="1" ht="16.5" customHeight="1" spans="1:3">
      <c r="A145" s="51">
        <v>21367</v>
      </c>
      <c r="B145" s="53" t="s">
        <v>2721</v>
      </c>
      <c r="C145" s="50">
        <f>SUM(C146:C149)</f>
        <v>0</v>
      </c>
    </row>
    <row r="146" s="43" customFormat="1" ht="16.5" customHeight="1" spans="1:3">
      <c r="A146" s="51">
        <v>2136701</v>
      </c>
      <c r="B146" s="54" t="s">
        <v>2717</v>
      </c>
      <c r="C146" s="52">
        <v>0</v>
      </c>
    </row>
    <row r="147" s="43" customFormat="1" ht="16.5" customHeight="1" spans="1:3">
      <c r="A147" s="51">
        <v>2136702</v>
      </c>
      <c r="B147" s="54" t="s">
        <v>2718</v>
      </c>
      <c r="C147" s="52">
        <v>0</v>
      </c>
    </row>
    <row r="148" s="43" customFormat="1" ht="16.5" customHeight="1" spans="1:3">
      <c r="A148" s="51">
        <v>2136703</v>
      </c>
      <c r="B148" s="54" t="s">
        <v>2722</v>
      </c>
      <c r="C148" s="52">
        <v>0</v>
      </c>
    </row>
    <row r="149" s="43" customFormat="1" ht="16.5" customHeight="1" spans="1:3">
      <c r="A149" s="51">
        <v>2136799</v>
      </c>
      <c r="B149" s="54" t="s">
        <v>2723</v>
      </c>
      <c r="C149" s="52">
        <v>0</v>
      </c>
    </row>
    <row r="150" s="43" customFormat="1" ht="16.5" customHeight="1" spans="1:3">
      <c r="A150" s="51">
        <v>21369</v>
      </c>
      <c r="B150" s="53" t="s">
        <v>2724</v>
      </c>
      <c r="C150" s="50">
        <f>SUM(C151:C154)</f>
        <v>0</v>
      </c>
    </row>
    <row r="151" s="43" customFormat="1" ht="16.5" customHeight="1" spans="1:3">
      <c r="A151" s="51">
        <v>2136901</v>
      </c>
      <c r="B151" s="54" t="s">
        <v>2725</v>
      </c>
      <c r="C151" s="52">
        <v>0</v>
      </c>
    </row>
    <row r="152" s="43" customFormat="1" ht="16.5" customHeight="1" spans="1:3">
      <c r="A152" s="51">
        <v>2136902</v>
      </c>
      <c r="B152" s="54" t="s">
        <v>2726</v>
      </c>
      <c r="C152" s="52">
        <v>0</v>
      </c>
    </row>
    <row r="153" s="43" customFormat="1" ht="16.5" customHeight="1" spans="1:3">
      <c r="A153" s="51">
        <v>2136903</v>
      </c>
      <c r="B153" s="54" t="s">
        <v>2727</v>
      </c>
      <c r="C153" s="52">
        <v>0</v>
      </c>
    </row>
    <row r="154" s="43" customFormat="1" ht="16.5" customHeight="1" spans="1:3">
      <c r="A154" s="51">
        <v>2136999</v>
      </c>
      <c r="B154" s="54" t="s">
        <v>2728</v>
      </c>
      <c r="C154" s="52">
        <v>0</v>
      </c>
    </row>
    <row r="155" s="43" customFormat="1" ht="16.5" customHeight="1" spans="1:3">
      <c r="A155" s="51">
        <v>21370</v>
      </c>
      <c r="B155" s="53" t="s">
        <v>2729</v>
      </c>
      <c r="C155" s="50">
        <f>SUM(C156:C157)</f>
        <v>0</v>
      </c>
    </row>
    <row r="156" s="43" customFormat="1" ht="16.5" customHeight="1" spans="1:3">
      <c r="A156" s="51">
        <v>2137001</v>
      </c>
      <c r="B156" s="54" t="s">
        <v>2730</v>
      </c>
      <c r="C156" s="52">
        <v>0</v>
      </c>
    </row>
    <row r="157" s="43" customFormat="1" ht="16.5" customHeight="1" spans="1:3">
      <c r="A157" s="51">
        <v>2137099</v>
      </c>
      <c r="B157" s="54" t="s">
        <v>2731</v>
      </c>
      <c r="C157" s="52">
        <v>0</v>
      </c>
    </row>
    <row r="158" s="43" customFormat="1" ht="16.5" customHeight="1" spans="1:3">
      <c r="A158" s="51">
        <v>21371</v>
      </c>
      <c r="B158" s="53" t="s">
        <v>2732</v>
      </c>
      <c r="C158" s="50">
        <f>SUM(C159:C162)</f>
        <v>0</v>
      </c>
    </row>
    <row r="159" s="43" customFormat="1" ht="16.5" customHeight="1" spans="1:3">
      <c r="A159" s="51">
        <v>2137101</v>
      </c>
      <c r="B159" s="54" t="s">
        <v>2733</v>
      </c>
      <c r="C159" s="52">
        <v>0</v>
      </c>
    </row>
    <row r="160" s="43" customFormat="1" ht="16.5" customHeight="1" spans="1:3">
      <c r="A160" s="51">
        <v>2137102</v>
      </c>
      <c r="B160" s="54" t="s">
        <v>2734</v>
      </c>
      <c r="C160" s="52">
        <v>0</v>
      </c>
    </row>
    <row r="161" s="43" customFormat="1" ht="16.5" customHeight="1" spans="1:3">
      <c r="A161" s="51">
        <v>2137103</v>
      </c>
      <c r="B161" s="54" t="s">
        <v>2735</v>
      </c>
      <c r="C161" s="52">
        <v>0</v>
      </c>
    </row>
    <row r="162" s="43" customFormat="1" ht="16.5" customHeight="1" spans="1:3">
      <c r="A162" s="51">
        <v>2137199</v>
      </c>
      <c r="B162" s="54" t="s">
        <v>2736</v>
      </c>
      <c r="C162" s="52">
        <v>0</v>
      </c>
    </row>
    <row r="163" s="43" customFormat="1" ht="16.5" customHeight="1" spans="1:3">
      <c r="A163" s="51">
        <v>21372</v>
      </c>
      <c r="B163" s="53" t="s">
        <v>2737</v>
      </c>
      <c r="C163" s="50">
        <f>SUM(C164:C166)</f>
        <v>0</v>
      </c>
    </row>
    <row r="164" s="43" customFormat="1" ht="16.5" customHeight="1" spans="1:3">
      <c r="A164" s="51">
        <v>2137201</v>
      </c>
      <c r="B164" s="54" t="s">
        <v>2738</v>
      </c>
      <c r="C164" s="52">
        <v>0</v>
      </c>
    </row>
    <row r="165" s="43" customFormat="1" ht="16.5" customHeight="1" spans="1:3">
      <c r="A165" s="51">
        <v>2137202</v>
      </c>
      <c r="B165" s="54" t="s">
        <v>2717</v>
      </c>
      <c r="C165" s="52">
        <v>0</v>
      </c>
    </row>
    <row r="166" s="43" customFormat="1" ht="16.5" customHeight="1" spans="1:3">
      <c r="A166" s="51">
        <v>2137299</v>
      </c>
      <c r="B166" s="54" t="s">
        <v>2739</v>
      </c>
      <c r="C166" s="52">
        <v>0</v>
      </c>
    </row>
    <row r="167" s="43" customFormat="1" ht="16.5" customHeight="1" spans="1:3">
      <c r="A167" s="51">
        <v>21373</v>
      </c>
      <c r="B167" s="53" t="s">
        <v>2740</v>
      </c>
      <c r="C167" s="50">
        <f>SUM(C168:C170)</f>
        <v>0</v>
      </c>
    </row>
    <row r="168" s="43" customFormat="1" ht="16.5" customHeight="1" spans="1:3">
      <c r="A168" s="51">
        <v>2137301</v>
      </c>
      <c r="B168" s="54" t="s">
        <v>2738</v>
      </c>
      <c r="C168" s="52">
        <v>0</v>
      </c>
    </row>
    <row r="169" s="43" customFormat="1" ht="16.5" customHeight="1" spans="1:3">
      <c r="A169" s="51">
        <v>2137302</v>
      </c>
      <c r="B169" s="54" t="s">
        <v>2717</v>
      </c>
      <c r="C169" s="52">
        <v>0</v>
      </c>
    </row>
    <row r="170" s="43" customFormat="1" ht="16.5" customHeight="1" spans="1:3">
      <c r="A170" s="51">
        <v>2137399</v>
      </c>
      <c r="B170" s="54" t="s">
        <v>2741</v>
      </c>
      <c r="C170" s="52">
        <v>0</v>
      </c>
    </row>
    <row r="171" s="43" customFormat="1" ht="16.5" customHeight="1" spans="1:3">
      <c r="A171" s="51">
        <v>21374</v>
      </c>
      <c r="B171" s="53" t="s">
        <v>2742</v>
      </c>
      <c r="C171" s="50">
        <f>SUM(C172:C173)</f>
        <v>0</v>
      </c>
    </row>
    <row r="172" s="43" customFormat="1" ht="16.5" customHeight="1" spans="1:3">
      <c r="A172" s="51">
        <v>2137401</v>
      </c>
      <c r="B172" s="54" t="s">
        <v>2717</v>
      </c>
      <c r="C172" s="52">
        <v>0</v>
      </c>
    </row>
    <row r="173" s="43" customFormat="1" ht="16.5" customHeight="1" spans="1:3">
      <c r="A173" s="51">
        <v>2137499</v>
      </c>
      <c r="B173" s="54" t="s">
        <v>2743</v>
      </c>
      <c r="C173" s="52">
        <v>0</v>
      </c>
    </row>
    <row r="174" s="43" customFormat="1" ht="16.5" customHeight="1" spans="1:3">
      <c r="A174" s="51">
        <v>21398</v>
      </c>
      <c r="B174" s="53" t="s">
        <v>2594</v>
      </c>
      <c r="C174" s="50">
        <f>SUM(C175:C177)</f>
        <v>0</v>
      </c>
    </row>
    <row r="175" s="43" customFormat="1" ht="16.5" customHeight="1" spans="1:3">
      <c r="A175" s="51">
        <v>2139801</v>
      </c>
      <c r="B175" s="54" t="s">
        <v>2744</v>
      </c>
      <c r="C175" s="52">
        <v>0</v>
      </c>
    </row>
    <row r="176" s="43" customFormat="1" ht="16.5" customHeight="1" spans="1:3">
      <c r="A176" s="51">
        <v>2139802</v>
      </c>
      <c r="B176" s="54" t="s">
        <v>2745</v>
      </c>
      <c r="C176" s="52">
        <v>0</v>
      </c>
    </row>
    <row r="177" s="43" customFormat="1" ht="16.5" customHeight="1" spans="1:3">
      <c r="A177" s="51">
        <v>2139899</v>
      </c>
      <c r="B177" s="54" t="s">
        <v>2746</v>
      </c>
      <c r="C177" s="52">
        <v>0</v>
      </c>
    </row>
    <row r="178" s="43" customFormat="1" ht="16.5" customHeight="1" spans="1:3">
      <c r="A178" s="51">
        <v>214</v>
      </c>
      <c r="B178" s="53" t="s">
        <v>2747</v>
      </c>
      <c r="C178" s="50">
        <f>SUM(C179,C184,C189,C198,C205,C215,C218,C221,C222)</f>
        <v>0</v>
      </c>
    </row>
    <row r="179" s="43" customFormat="1" ht="16.5" customHeight="1" spans="1:3">
      <c r="A179" s="51">
        <v>21460</v>
      </c>
      <c r="B179" s="53" t="s">
        <v>2748</v>
      </c>
      <c r="C179" s="50">
        <f>SUM(C180:C183)</f>
        <v>0</v>
      </c>
    </row>
    <row r="180" s="43" customFormat="1" ht="16.5" customHeight="1" spans="1:3">
      <c r="A180" s="51">
        <v>2146001</v>
      </c>
      <c r="B180" s="54" t="s">
        <v>2749</v>
      </c>
      <c r="C180" s="52">
        <v>0</v>
      </c>
    </row>
    <row r="181" s="43" customFormat="1" ht="16.5" customHeight="1" spans="1:3">
      <c r="A181" s="51">
        <v>2146002</v>
      </c>
      <c r="B181" s="54" t="s">
        <v>2750</v>
      </c>
      <c r="C181" s="52">
        <v>0</v>
      </c>
    </row>
    <row r="182" s="43" customFormat="1" ht="16.5" customHeight="1" spans="1:3">
      <c r="A182" s="51">
        <v>2146003</v>
      </c>
      <c r="B182" s="54" t="s">
        <v>2751</v>
      </c>
      <c r="C182" s="52">
        <v>0</v>
      </c>
    </row>
    <row r="183" s="43" customFormat="1" ht="16.5" customHeight="1" spans="1:3">
      <c r="A183" s="51">
        <v>2146099</v>
      </c>
      <c r="B183" s="54" t="s">
        <v>2752</v>
      </c>
      <c r="C183" s="52">
        <v>0</v>
      </c>
    </row>
    <row r="184" s="43" customFormat="1" ht="16.5" customHeight="1" spans="1:3">
      <c r="A184" s="51">
        <v>21462</v>
      </c>
      <c r="B184" s="53" t="s">
        <v>2753</v>
      </c>
      <c r="C184" s="50">
        <f>SUM(C185:C188)</f>
        <v>0</v>
      </c>
    </row>
    <row r="185" s="43" customFormat="1" ht="16.5" customHeight="1" spans="1:3">
      <c r="A185" s="51">
        <v>2146201</v>
      </c>
      <c r="B185" s="54" t="s">
        <v>2751</v>
      </c>
      <c r="C185" s="52">
        <v>0</v>
      </c>
    </row>
    <row r="186" s="43" customFormat="1" ht="16.5" customHeight="1" spans="1:3">
      <c r="A186" s="51">
        <v>2146202</v>
      </c>
      <c r="B186" s="54" t="s">
        <v>2754</v>
      </c>
      <c r="C186" s="52">
        <v>0</v>
      </c>
    </row>
    <row r="187" s="43" customFormat="1" ht="16.5" customHeight="1" spans="1:3">
      <c r="A187" s="51">
        <v>2146203</v>
      </c>
      <c r="B187" s="54" t="s">
        <v>2755</v>
      </c>
      <c r="C187" s="52">
        <v>0</v>
      </c>
    </row>
    <row r="188" s="43" customFormat="1" ht="16.5" customHeight="1" spans="1:3">
      <c r="A188" s="51">
        <v>2146299</v>
      </c>
      <c r="B188" s="54" t="s">
        <v>2756</v>
      </c>
      <c r="C188" s="52">
        <v>0</v>
      </c>
    </row>
    <row r="189" s="43" customFormat="1" ht="16.5" customHeight="1" spans="1:3">
      <c r="A189" s="51">
        <v>21464</v>
      </c>
      <c r="B189" s="53" t="s">
        <v>2757</v>
      </c>
      <c r="C189" s="50">
        <f>SUM(C190:C197)</f>
        <v>0</v>
      </c>
    </row>
    <row r="190" s="43" customFormat="1" ht="16.5" customHeight="1" spans="1:3">
      <c r="A190" s="51">
        <v>2146401</v>
      </c>
      <c r="B190" s="54" t="s">
        <v>2758</v>
      </c>
      <c r="C190" s="52">
        <v>0</v>
      </c>
    </row>
    <row r="191" s="43" customFormat="1" ht="16.5" customHeight="1" spans="1:3">
      <c r="A191" s="51">
        <v>2146402</v>
      </c>
      <c r="B191" s="54" t="s">
        <v>2759</v>
      </c>
      <c r="C191" s="52">
        <v>0</v>
      </c>
    </row>
    <row r="192" s="43" customFormat="1" ht="16.5" customHeight="1" spans="1:3">
      <c r="A192" s="51">
        <v>2146403</v>
      </c>
      <c r="B192" s="54" t="s">
        <v>2760</v>
      </c>
      <c r="C192" s="52">
        <v>0</v>
      </c>
    </row>
    <row r="193" s="43" customFormat="1" ht="16.5" customHeight="1" spans="1:3">
      <c r="A193" s="51">
        <v>2146404</v>
      </c>
      <c r="B193" s="54" t="s">
        <v>2761</v>
      </c>
      <c r="C193" s="52">
        <v>0</v>
      </c>
    </row>
    <row r="194" s="43" customFormat="1" ht="16.5" customHeight="1" spans="1:3">
      <c r="A194" s="51">
        <v>2146405</v>
      </c>
      <c r="B194" s="54" t="s">
        <v>2762</v>
      </c>
      <c r="C194" s="52">
        <v>0</v>
      </c>
    </row>
    <row r="195" s="43" customFormat="1" ht="16.5" customHeight="1" spans="1:3">
      <c r="A195" s="51">
        <v>2146406</v>
      </c>
      <c r="B195" s="54" t="s">
        <v>2763</v>
      </c>
      <c r="C195" s="52">
        <v>0</v>
      </c>
    </row>
    <row r="196" s="43" customFormat="1" ht="16.5" customHeight="1" spans="1:3">
      <c r="A196" s="51">
        <v>2146407</v>
      </c>
      <c r="B196" s="54" t="s">
        <v>2764</v>
      </c>
      <c r="C196" s="52">
        <v>0</v>
      </c>
    </row>
    <row r="197" s="43" customFormat="1" ht="16.5" customHeight="1" spans="1:3">
      <c r="A197" s="51">
        <v>2146499</v>
      </c>
      <c r="B197" s="54" t="s">
        <v>2765</v>
      </c>
      <c r="C197" s="52">
        <v>0</v>
      </c>
    </row>
    <row r="198" s="43" customFormat="1" ht="16.5" customHeight="1" spans="1:3">
      <c r="A198" s="51">
        <v>21468</v>
      </c>
      <c r="B198" s="53" t="s">
        <v>2766</v>
      </c>
      <c r="C198" s="50">
        <f>SUM(C199:C204)</f>
        <v>0</v>
      </c>
    </row>
    <row r="199" s="43" customFormat="1" ht="16.5" customHeight="1" spans="1:3">
      <c r="A199" s="51">
        <v>2146801</v>
      </c>
      <c r="B199" s="54" t="s">
        <v>2767</v>
      </c>
      <c r="C199" s="52">
        <v>0</v>
      </c>
    </row>
    <row r="200" s="43" customFormat="1" ht="16.5" customHeight="1" spans="1:3">
      <c r="A200" s="51">
        <v>2146802</v>
      </c>
      <c r="B200" s="54" t="s">
        <v>2768</v>
      </c>
      <c r="C200" s="52">
        <v>0</v>
      </c>
    </row>
    <row r="201" s="43" customFormat="1" ht="16.5" customHeight="1" spans="1:3">
      <c r="A201" s="51">
        <v>2146803</v>
      </c>
      <c r="B201" s="54" t="s">
        <v>2769</v>
      </c>
      <c r="C201" s="52">
        <v>0</v>
      </c>
    </row>
    <row r="202" s="43" customFormat="1" ht="16.5" customHeight="1" spans="1:3">
      <c r="A202" s="51">
        <v>2146804</v>
      </c>
      <c r="B202" s="54" t="s">
        <v>2770</v>
      </c>
      <c r="C202" s="52">
        <v>0</v>
      </c>
    </row>
    <row r="203" s="43" customFormat="1" ht="16.5" customHeight="1" spans="1:3">
      <c r="A203" s="51">
        <v>2146805</v>
      </c>
      <c r="B203" s="54" t="s">
        <v>2771</v>
      </c>
      <c r="C203" s="52">
        <v>0</v>
      </c>
    </row>
    <row r="204" s="43" customFormat="1" ht="16.5" customHeight="1" spans="1:3">
      <c r="A204" s="51">
        <v>2146899</v>
      </c>
      <c r="B204" s="54" t="s">
        <v>2772</v>
      </c>
      <c r="C204" s="52">
        <v>0</v>
      </c>
    </row>
    <row r="205" s="43" customFormat="1" ht="16.5" customHeight="1" spans="1:3">
      <c r="A205" s="51">
        <v>21469</v>
      </c>
      <c r="B205" s="53" t="s">
        <v>2773</v>
      </c>
      <c r="C205" s="50">
        <f>SUM(C206:C214)</f>
        <v>0</v>
      </c>
    </row>
    <row r="206" s="43" customFormat="1" ht="16.5" customHeight="1" spans="1:3">
      <c r="A206" s="51">
        <v>2146901</v>
      </c>
      <c r="B206" s="54" t="s">
        <v>2774</v>
      </c>
      <c r="C206" s="52">
        <v>0</v>
      </c>
    </row>
    <row r="207" s="43" customFormat="1" ht="16.5" customHeight="1" spans="1:3">
      <c r="A207" s="51">
        <v>2146902</v>
      </c>
      <c r="B207" s="54" t="s">
        <v>2775</v>
      </c>
      <c r="C207" s="52">
        <v>0</v>
      </c>
    </row>
    <row r="208" s="43" customFormat="1" ht="16.5" customHeight="1" spans="1:3">
      <c r="A208" s="51">
        <v>2146903</v>
      </c>
      <c r="B208" s="54" t="s">
        <v>2776</v>
      </c>
      <c r="C208" s="52">
        <v>0</v>
      </c>
    </row>
    <row r="209" s="43" customFormat="1" ht="16.5" customHeight="1" spans="1:3">
      <c r="A209" s="51">
        <v>2146904</v>
      </c>
      <c r="B209" s="54" t="s">
        <v>2777</v>
      </c>
      <c r="C209" s="52">
        <v>0</v>
      </c>
    </row>
    <row r="210" s="43" customFormat="1" ht="16.5" customHeight="1" spans="1:3">
      <c r="A210" s="51">
        <v>2146906</v>
      </c>
      <c r="B210" s="54" t="s">
        <v>2778</v>
      </c>
      <c r="C210" s="52">
        <v>0</v>
      </c>
    </row>
    <row r="211" s="43" customFormat="1" ht="16.5" customHeight="1" spans="1:3">
      <c r="A211" s="51">
        <v>2146907</v>
      </c>
      <c r="B211" s="54" t="s">
        <v>2779</v>
      </c>
      <c r="C211" s="52">
        <v>0</v>
      </c>
    </row>
    <row r="212" s="43" customFormat="1" ht="16.5" customHeight="1" spans="1:3">
      <c r="A212" s="51">
        <v>2146908</v>
      </c>
      <c r="B212" s="54" t="s">
        <v>2780</v>
      </c>
      <c r="C212" s="52">
        <v>0</v>
      </c>
    </row>
    <row r="213" s="43" customFormat="1" ht="16.5" customHeight="1" spans="1:3">
      <c r="A213" s="51">
        <v>2146909</v>
      </c>
      <c r="B213" s="54" t="s">
        <v>2781</v>
      </c>
      <c r="C213" s="52">
        <v>0</v>
      </c>
    </row>
    <row r="214" s="43" customFormat="1" ht="16.5" customHeight="1" spans="1:3">
      <c r="A214" s="51">
        <v>2146999</v>
      </c>
      <c r="B214" s="54" t="s">
        <v>2782</v>
      </c>
      <c r="C214" s="52">
        <v>0</v>
      </c>
    </row>
    <row r="215" s="43" customFormat="1" ht="16.5" customHeight="1" spans="1:3">
      <c r="A215" s="51">
        <v>21470</v>
      </c>
      <c r="B215" s="53" t="s">
        <v>2783</v>
      </c>
      <c r="C215" s="50">
        <f>SUM(C216:C217)</f>
        <v>0</v>
      </c>
    </row>
    <row r="216" s="43" customFormat="1" ht="16.5" customHeight="1" spans="1:3">
      <c r="A216" s="51">
        <v>2147001</v>
      </c>
      <c r="B216" s="54" t="s">
        <v>2784</v>
      </c>
      <c r="C216" s="52">
        <v>0</v>
      </c>
    </row>
    <row r="217" s="43" customFormat="1" ht="16.5" customHeight="1" spans="1:3">
      <c r="A217" s="51">
        <v>2147099</v>
      </c>
      <c r="B217" s="54" t="s">
        <v>2785</v>
      </c>
      <c r="C217" s="52">
        <v>0</v>
      </c>
    </row>
    <row r="218" s="43" customFormat="1" ht="16.5" customHeight="1" spans="1:3">
      <c r="A218" s="51">
        <v>21471</v>
      </c>
      <c r="B218" s="53" t="s">
        <v>2786</v>
      </c>
      <c r="C218" s="50">
        <f>SUM(C219:C220)</f>
        <v>0</v>
      </c>
    </row>
    <row r="219" s="43" customFormat="1" ht="16.5" customHeight="1" spans="1:3">
      <c r="A219" s="51">
        <v>2147101</v>
      </c>
      <c r="B219" s="54" t="s">
        <v>2784</v>
      </c>
      <c r="C219" s="52">
        <v>0</v>
      </c>
    </row>
    <row r="220" s="43" customFormat="1" ht="16.5" customHeight="1" spans="1:3">
      <c r="A220" s="51">
        <v>2147199</v>
      </c>
      <c r="B220" s="54" t="s">
        <v>2787</v>
      </c>
      <c r="C220" s="52">
        <v>0</v>
      </c>
    </row>
    <row r="221" s="43" customFormat="1" ht="16.5" customHeight="1" spans="1:3">
      <c r="A221" s="51">
        <v>21472</v>
      </c>
      <c r="B221" s="53" t="s">
        <v>2788</v>
      </c>
      <c r="C221" s="52">
        <v>0</v>
      </c>
    </row>
    <row r="222" s="43" customFormat="1" ht="16.5" customHeight="1" spans="1:3">
      <c r="A222" s="51">
        <v>21498</v>
      </c>
      <c r="B222" s="53" t="s">
        <v>2594</v>
      </c>
      <c r="C222" s="50">
        <f>SUM(C223:C227)</f>
        <v>0</v>
      </c>
    </row>
    <row r="223" s="43" customFormat="1" ht="16.5" customHeight="1" spans="1:3">
      <c r="A223" s="51">
        <v>2149801</v>
      </c>
      <c r="B223" s="54" t="s">
        <v>2789</v>
      </c>
      <c r="C223" s="52">
        <v>0</v>
      </c>
    </row>
    <row r="224" s="43" customFormat="1" ht="16.5" customHeight="1" spans="1:3">
      <c r="A224" s="51">
        <v>2149802</v>
      </c>
      <c r="B224" s="54" t="s">
        <v>2790</v>
      </c>
      <c r="C224" s="52">
        <v>0</v>
      </c>
    </row>
    <row r="225" s="43" customFormat="1" ht="16.5" customHeight="1" spans="1:3">
      <c r="A225" s="51">
        <v>2149803</v>
      </c>
      <c r="B225" s="54" t="s">
        <v>2791</v>
      </c>
      <c r="C225" s="52">
        <v>0</v>
      </c>
    </row>
    <row r="226" s="43" customFormat="1" ht="16.5" customHeight="1" spans="1:3">
      <c r="A226" s="51">
        <v>2149804</v>
      </c>
      <c r="B226" s="54" t="s">
        <v>2792</v>
      </c>
      <c r="C226" s="52">
        <v>0</v>
      </c>
    </row>
    <row r="227" s="43" customFormat="1" ht="16.5" customHeight="1" spans="1:3">
      <c r="A227" s="51">
        <v>2149899</v>
      </c>
      <c r="B227" s="54" t="s">
        <v>2793</v>
      </c>
      <c r="C227" s="52">
        <v>0</v>
      </c>
    </row>
    <row r="228" s="43" customFormat="1" ht="16.5" customHeight="1" spans="1:3">
      <c r="A228" s="51">
        <v>215</v>
      </c>
      <c r="B228" s="53" t="s">
        <v>2794</v>
      </c>
      <c r="C228" s="50">
        <f>C229+C233</f>
        <v>0</v>
      </c>
    </row>
    <row r="229" s="43" customFormat="1" ht="16.5" customHeight="1" spans="1:3">
      <c r="A229" s="51">
        <v>21562</v>
      </c>
      <c r="B229" s="53" t="s">
        <v>2795</v>
      </c>
      <c r="C229" s="50">
        <f>SUM(C230:C232)</f>
        <v>0</v>
      </c>
    </row>
    <row r="230" s="43" customFormat="1" ht="16.5" customHeight="1" spans="1:3">
      <c r="A230" s="51">
        <v>2156201</v>
      </c>
      <c r="B230" s="54" t="s">
        <v>2796</v>
      </c>
      <c r="C230" s="52">
        <v>0</v>
      </c>
    </row>
    <row r="231" s="43" customFormat="1" ht="16.5" customHeight="1" spans="1:3">
      <c r="A231" s="51">
        <v>2156202</v>
      </c>
      <c r="B231" s="54" t="s">
        <v>2797</v>
      </c>
      <c r="C231" s="52">
        <v>0</v>
      </c>
    </row>
    <row r="232" s="43" customFormat="1" ht="16.5" customHeight="1" spans="1:3">
      <c r="A232" s="51">
        <v>2156299</v>
      </c>
      <c r="B232" s="54" t="s">
        <v>2798</v>
      </c>
      <c r="C232" s="52">
        <v>0</v>
      </c>
    </row>
    <row r="233" s="43" customFormat="1" ht="16.5" customHeight="1" spans="1:3">
      <c r="A233" s="51">
        <v>21598</v>
      </c>
      <c r="B233" s="53" t="s">
        <v>2594</v>
      </c>
      <c r="C233" s="50">
        <f>SUM(C234:C237)</f>
        <v>0</v>
      </c>
    </row>
    <row r="234" s="43" customFormat="1" ht="16.5" customHeight="1" spans="1:3">
      <c r="A234" s="51">
        <v>2159801</v>
      </c>
      <c r="B234" s="54" t="s">
        <v>2799</v>
      </c>
      <c r="C234" s="52">
        <v>0</v>
      </c>
    </row>
    <row r="235" s="43" customFormat="1" ht="16.5" customHeight="1" spans="1:3">
      <c r="A235" s="51">
        <v>2159802</v>
      </c>
      <c r="B235" s="54" t="s">
        <v>2800</v>
      </c>
      <c r="C235" s="52">
        <v>0</v>
      </c>
    </row>
    <row r="236" s="43" customFormat="1" ht="16.5" customHeight="1" spans="1:3">
      <c r="A236" s="51">
        <v>2159803</v>
      </c>
      <c r="B236" s="54" t="s">
        <v>2801</v>
      </c>
      <c r="C236" s="52">
        <v>0</v>
      </c>
    </row>
    <row r="237" s="43" customFormat="1" ht="16.5" customHeight="1" spans="1:3">
      <c r="A237" s="51">
        <v>2159899</v>
      </c>
      <c r="B237" s="54" t="s">
        <v>2802</v>
      </c>
      <c r="C237" s="52">
        <v>0</v>
      </c>
    </row>
    <row r="238" s="43" customFormat="1" ht="16.5" customHeight="1" spans="1:3">
      <c r="A238" s="51">
        <v>217</v>
      </c>
      <c r="B238" s="53" t="s">
        <v>2803</v>
      </c>
      <c r="C238" s="50">
        <f>C239</f>
        <v>0</v>
      </c>
    </row>
    <row r="239" s="43" customFormat="1" ht="16.5" customHeight="1" spans="1:3">
      <c r="A239" s="51">
        <v>21704</v>
      </c>
      <c r="B239" s="53" t="s">
        <v>2804</v>
      </c>
      <c r="C239" s="50">
        <f>SUM(C240:C242)</f>
        <v>0</v>
      </c>
    </row>
    <row r="240" s="43" customFormat="1" ht="16.5" customHeight="1" spans="1:3">
      <c r="A240" s="51">
        <v>2170402</v>
      </c>
      <c r="B240" s="54" t="s">
        <v>2805</v>
      </c>
      <c r="C240" s="52">
        <v>0</v>
      </c>
    </row>
    <row r="241" s="43" customFormat="1" ht="16.5" customHeight="1" spans="1:3">
      <c r="A241" s="51">
        <v>2170403</v>
      </c>
      <c r="B241" s="54" t="s">
        <v>2806</v>
      </c>
      <c r="C241" s="52">
        <v>0</v>
      </c>
    </row>
    <row r="242" s="43" customFormat="1" ht="16.5" customHeight="1" spans="1:3">
      <c r="A242" s="51">
        <v>2170404</v>
      </c>
      <c r="B242" s="54" t="s">
        <v>2807</v>
      </c>
      <c r="C242" s="52">
        <v>0</v>
      </c>
    </row>
    <row r="243" s="43" customFormat="1" ht="16.5" customHeight="1" spans="1:3">
      <c r="A243" s="51">
        <v>220</v>
      </c>
      <c r="B243" s="53" t="s">
        <v>2808</v>
      </c>
      <c r="C243" s="50">
        <f>C244</f>
        <v>0</v>
      </c>
    </row>
    <row r="244" s="43" customFormat="1" ht="16.5" customHeight="1" spans="1:3">
      <c r="A244" s="51">
        <v>22006</v>
      </c>
      <c r="B244" s="53" t="s">
        <v>2809</v>
      </c>
      <c r="C244" s="50">
        <f>SUM(C245:C246)</f>
        <v>0</v>
      </c>
    </row>
    <row r="245" s="43" customFormat="1" ht="16.5" customHeight="1" spans="1:3">
      <c r="A245" s="51">
        <v>2200601</v>
      </c>
      <c r="B245" s="54" t="s">
        <v>2810</v>
      </c>
      <c r="C245" s="52">
        <v>0</v>
      </c>
    </row>
    <row r="246" s="43" customFormat="1" ht="16.5" customHeight="1" spans="1:3">
      <c r="A246" s="51">
        <v>2200602</v>
      </c>
      <c r="B246" s="54" t="s">
        <v>2811</v>
      </c>
      <c r="C246" s="52">
        <v>0</v>
      </c>
    </row>
    <row r="247" s="43" customFormat="1" ht="16.5" customHeight="1" spans="1:3">
      <c r="A247" s="51">
        <v>221</v>
      </c>
      <c r="B247" s="53" t="s">
        <v>2812</v>
      </c>
      <c r="C247" s="50">
        <f>C248</f>
        <v>0</v>
      </c>
    </row>
    <row r="248" s="43" customFormat="1" ht="16.5" customHeight="1" spans="1:3">
      <c r="A248" s="51">
        <v>22198</v>
      </c>
      <c r="B248" s="53" t="s">
        <v>2594</v>
      </c>
      <c r="C248" s="50">
        <f>SUM(C249:C250)</f>
        <v>0</v>
      </c>
    </row>
    <row r="249" s="43" customFormat="1" ht="16.5" customHeight="1" spans="1:3">
      <c r="A249" s="51">
        <v>2219801</v>
      </c>
      <c r="B249" s="54" t="s">
        <v>2813</v>
      </c>
      <c r="C249" s="52">
        <v>0</v>
      </c>
    </row>
    <row r="250" s="43" customFormat="1" ht="16.5" customHeight="1" spans="1:3">
      <c r="A250" s="51">
        <v>2219899</v>
      </c>
      <c r="B250" s="54" t="s">
        <v>2814</v>
      </c>
      <c r="C250" s="52">
        <v>0</v>
      </c>
    </row>
    <row r="251" s="43" customFormat="1" ht="16.5" customHeight="1" spans="1:3">
      <c r="A251" s="51">
        <v>222</v>
      </c>
      <c r="B251" s="53" t="s">
        <v>2815</v>
      </c>
      <c r="C251" s="50">
        <f>C252</f>
        <v>0</v>
      </c>
    </row>
    <row r="252" s="43" customFormat="1" ht="16.5" customHeight="1" spans="1:3">
      <c r="A252" s="51">
        <v>22298</v>
      </c>
      <c r="B252" s="53" t="s">
        <v>2594</v>
      </c>
      <c r="C252" s="50">
        <f>SUM(C253:C254)</f>
        <v>0</v>
      </c>
    </row>
    <row r="253" s="43" customFormat="1" ht="16.5" customHeight="1" spans="1:3">
      <c r="A253" s="51">
        <v>2229801</v>
      </c>
      <c r="B253" s="54" t="s">
        <v>2816</v>
      </c>
      <c r="C253" s="52">
        <v>0</v>
      </c>
    </row>
    <row r="254" s="43" customFormat="1" ht="16.5" customHeight="1" spans="1:3">
      <c r="A254" s="51">
        <v>2229899</v>
      </c>
      <c r="B254" s="54" t="s">
        <v>2817</v>
      </c>
      <c r="C254" s="52">
        <v>0</v>
      </c>
    </row>
    <row r="255" s="43" customFormat="1" ht="16.5" customHeight="1" spans="1:3">
      <c r="A255" s="51">
        <v>224</v>
      </c>
      <c r="B255" s="53" t="s">
        <v>2818</v>
      </c>
      <c r="C255" s="50">
        <f>C256</f>
        <v>0</v>
      </c>
    </row>
    <row r="256" s="43" customFormat="1" ht="16.5" customHeight="1" spans="1:3">
      <c r="A256" s="51">
        <v>22498</v>
      </c>
      <c r="B256" s="53" t="s">
        <v>2594</v>
      </c>
      <c r="C256" s="50">
        <f>SUM(C257:C259)</f>
        <v>0</v>
      </c>
    </row>
    <row r="257" s="43" customFormat="1" ht="16.5" customHeight="1" spans="1:3">
      <c r="A257" s="51">
        <v>2249801</v>
      </c>
      <c r="B257" s="54" t="s">
        <v>2819</v>
      </c>
      <c r="C257" s="52">
        <v>0</v>
      </c>
    </row>
    <row r="258" s="43" customFormat="1" ht="16.5" customHeight="1" spans="1:3">
      <c r="A258" s="51">
        <v>2249802</v>
      </c>
      <c r="B258" s="54" t="s">
        <v>2820</v>
      </c>
      <c r="C258" s="52">
        <v>0</v>
      </c>
    </row>
    <row r="259" s="43" customFormat="1" ht="16.5" customHeight="1" spans="1:3">
      <c r="A259" s="51">
        <v>2249899</v>
      </c>
      <c r="B259" s="54" t="s">
        <v>2821</v>
      </c>
      <c r="C259" s="52">
        <v>0</v>
      </c>
    </row>
    <row r="260" s="43" customFormat="1" ht="16.5" customHeight="1" spans="1:3">
      <c r="A260" s="51">
        <v>229</v>
      </c>
      <c r="B260" s="53" t="s">
        <v>841</v>
      </c>
      <c r="C260" s="50">
        <f>SUM(C261,C265,C274,C276,C278,C280,C292)</f>
        <v>21534</v>
      </c>
    </row>
    <row r="261" s="43" customFormat="1" ht="16.5" customHeight="1" spans="1:3">
      <c r="A261" s="51">
        <v>22904</v>
      </c>
      <c r="B261" s="53" t="s">
        <v>2822</v>
      </c>
      <c r="C261" s="50">
        <f>SUM(C262:C264)</f>
        <v>20254</v>
      </c>
    </row>
    <row r="262" s="43" customFormat="1" ht="16.5" customHeight="1" spans="1:3">
      <c r="A262" s="51">
        <v>2290401</v>
      </c>
      <c r="B262" s="54" t="s">
        <v>2823</v>
      </c>
      <c r="C262" s="52">
        <v>0</v>
      </c>
    </row>
    <row r="263" s="43" customFormat="1" ht="16.5" customHeight="1" spans="1:3">
      <c r="A263" s="51">
        <v>2290402</v>
      </c>
      <c r="B263" s="54" t="s">
        <v>2824</v>
      </c>
      <c r="C263" s="52">
        <v>13754</v>
      </c>
    </row>
    <row r="264" s="43" customFormat="1" ht="16.5" customHeight="1" spans="1:3">
      <c r="A264" s="51">
        <v>2290403</v>
      </c>
      <c r="B264" s="54" t="s">
        <v>2825</v>
      </c>
      <c r="C264" s="52">
        <v>6500</v>
      </c>
    </row>
    <row r="265" s="43" customFormat="1" ht="16.5" customHeight="1" spans="1:3">
      <c r="A265" s="51">
        <v>22908</v>
      </c>
      <c r="B265" s="53" t="s">
        <v>2826</v>
      </c>
      <c r="C265" s="50">
        <f>SUM(C266:C273)</f>
        <v>0</v>
      </c>
    </row>
    <row r="266" s="43" customFormat="1" ht="16.5" customHeight="1" spans="1:3">
      <c r="A266" s="51">
        <v>2290802</v>
      </c>
      <c r="B266" s="54" t="s">
        <v>2827</v>
      </c>
      <c r="C266" s="52">
        <v>0</v>
      </c>
    </row>
    <row r="267" s="43" customFormat="1" ht="16.5" customHeight="1" spans="1:3">
      <c r="A267" s="51">
        <v>2290803</v>
      </c>
      <c r="B267" s="54" t="s">
        <v>2828</v>
      </c>
      <c r="C267" s="52">
        <v>0</v>
      </c>
    </row>
    <row r="268" s="43" customFormat="1" ht="16.5" customHeight="1" spans="1:3">
      <c r="A268" s="51">
        <v>2290804</v>
      </c>
      <c r="B268" s="54" t="s">
        <v>2829</v>
      </c>
      <c r="C268" s="52">
        <v>0</v>
      </c>
    </row>
    <row r="269" s="43" customFormat="1" ht="16.5" customHeight="1" spans="1:3">
      <c r="A269" s="51">
        <v>2290805</v>
      </c>
      <c r="B269" s="54" t="s">
        <v>2830</v>
      </c>
      <c r="C269" s="52">
        <v>0</v>
      </c>
    </row>
    <row r="270" s="43" customFormat="1" ht="16.5" customHeight="1" spans="1:3">
      <c r="A270" s="51">
        <v>2290806</v>
      </c>
      <c r="B270" s="54" t="s">
        <v>2831</v>
      </c>
      <c r="C270" s="52">
        <v>0</v>
      </c>
    </row>
    <row r="271" s="43" customFormat="1" ht="16.5" customHeight="1" spans="1:3">
      <c r="A271" s="51">
        <v>2290807</v>
      </c>
      <c r="B271" s="54" t="s">
        <v>2832</v>
      </c>
      <c r="C271" s="52">
        <v>0</v>
      </c>
    </row>
    <row r="272" s="43" customFormat="1" ht="16.5" customHeight="1" spans="1:3">
      <c r="A272" s="51">
        <v>2290808</v>
      </c>
      <c r="B272" s="54" t="s">
        <v>2833</v>
      </c>
      <c r="C272" s="52">
        <v>0</v>
      </c>
    </row>
    <row r="273" s="43" customFormat="1" ht="16.5" customHeight="1" spans="1:3">
      <c r="A273" s="51">
        <v>2290899</v>
      </c>
      <c r="B273" s="54" t="s">
        <v>2834</v>
      </c>
      <c r="C273" s="52">
        <v>0</v>
      </c>
    </row>
    <row r="274" s="43" customFormat="1" ht="16.5" customHeight="1" spans="1:3">
      <c r="A274" s="51">
        <v>22909</v>
      </c>
      <c r="B274" s="53" t="s">
        <v>2835</v>
      </c>
      <c r="C274" s="50">
        <f t="shared" ref="C274:C278" si="0">C275</f>
        <v>0</v>
      </c>
    </row>
    <row r="275" s="43" customFormat="1" ht="16.5" customHeight="1" spans="1:3">
      <c r="A275" s="51">
        <v>2290901</v>
      </c>
      <c r="B275" s="54" t="s">
        <v>2836</v>
      </c>
      <c r="C275" s="52">
        <v>0</v>
      </c>
    </row>
    <row r="276" s="43" customFormat="1" ht="16.5" customHeight="1" spans="1:3">
      <c r="A276" s="51">
        <v>22910</v>
      </c>
      <c r="B276" s="53" t="s">
        <v>2837</v>
      </c>
      <c r="C276" s="50">
        <f t="shared" si="0"/>
        <v>0</v>
      </c>
    </row>
    <row r="277" s="43" customFormat="1" ht="16.5" customHeight="1" spans="1:3">
      <c r="A277" s="51">
        <v>2291001</v>
      </c>
      <c r="B277" s="54" t="s">
        <v>2838</v>
      </c>
      <c r="C277" s="52">
        <v>0</v>
      </c>
    </row>
    <row r="278" s="43" customFormat="1" ht="16.5" customHeight="1" spans="1:3">
      <c r="A278" s="51">
        <v>22911</v>
      </c>
      <c r="B278" s="53" t="s">
        <v>2839</v>
      </c>
      <c r="C278" s="50">
        <f t="shared" si="0"/>
        <v>0</v>
      </c>
    </row>
    <row r="279" s="43" customFormat="1" ht="16.5" customHeight="1" spans="1:3">
      <c r="A279" s="51">
        <v>2291101</v>
      </c>
      <c r="B279" s="54" t="s">
        <v>2840</v>
      </c>
      <c r="C279" s="52">
        <v>0</v>
      </c>
    </row>
    <row r="280" s="43" customFormat="1" ht="16.5" customHeight="1" spans="1:3">
      <c r="A280" s="51">
        <v>22960</v>
      </c>
      <c r="B280" s="53" t="s">
        <v>2841</v>
      </c>
      <c r="C280" s="50">
        <f>SUM(C281:C291)</f>
        <v>1280</v>
      </c>
    </row>
    <row r="281" s="43" customFormat="1" ht="16.5" customHeight="1" spans="1:3">
      <c r="A281" s="51">
        <v>2296001</v>
      </c>
      <c r="B281" s="54" t="s">
        <v>2842</v>
      </c>
      <c r="C281" s="52">
        <v>0</v>
      </c>
    </row>
    <row r="282" s="43" customFormat="1" ht="16.5" customHeight="1" spans="1:3">
      <c r="A282" s="51">
        <v>2296002</v>
      </c>
      <c r="B282" s="54" t="s">
        <v>2843</v>
      </c>
      <c r="C282" s="52">
        <v>780</v>
      </c>
    </row>
    <row r="283" s="43" customFormat="1" ht="16.5" customHeight="1" spans="1:3">
      <c r="A283" s="51">
        <v>2296003</v>
      </c>
      <c r="B283" s="54" t="s">
        <v>2844</v>
      </c>
      <c r="C283" s="52">
        <v>73</v>
      </c>
    </row>
    <row r="284" s="43" customFormat="1" ht="16.5" customHeight="1" spans="1:3">
      <c r="A284" s="51">
        <v>2296004</v>
      </c>
      <c r="B284" s="54" t="s">
        <v>2845</v>
      </c>
      <c r="C284" s="52">
        <v>206</v>
      </c>
    </row>
    <row r="285" s="43" customFormat="1" ht="16.5" customHeight="1" spans="1:3">
      <c r="A285" s="51">
        <v>2296005</v>
      </c>
      <c r="B285" s="54" t="s">
        <v>2846</v>
      </c>
      <c r="C285" s="52">
        <v>0</v>
      </c>
    </row>
    <row r="286" s="43" customFormat="1" ht="16.5" customHeight="1" spans="1:3">
      <c r="A286" s="51">
        <v>2296006</v>
      </c>
      <c r="B286" s="54" t="s">
        <v>2847</v>
      </c>
      <c r="C286" s="52">
        <v>21</v>
      </c>
    </row>
    <row r="287" s="43" customFormat="1" ht="16.5" customHeight="1" spans="1:3">
      <c r="A287" s="51">
        <v>2296010</v>
      </c>
      <c r="B287" s="54" t="s">
        <v>2848</v>
      </c>
      <c r="C287" s="52">
        <v>145</v>
      </c>
    </row>
    <row r="288" s="43" customFormat="1" ht="16.5" customHeight="1" spans="1:3">
      <c r="A288" s="51">
        <v>2296011</v>
      </c>
      <c r="B288" s="54" t="s">
        <v>2849</v>
      </c>
      <c r="C288" s="52">
        <v>0</v>
      </c>
    </row>
    <row r="289" s="43" customFormat="1" ht="16.5" customHeight="1" spans="1:3">
      <c r="A289" s="51">
        <v>2296012</v>
      </c>
      <c r="B289" s="54" t="s">
        <v>2850</v>
      </c>
      <c r="C289" s="52">
        <v>0</v>
      </c>
    </row>
    <row r="290" s="43" customFormat="1" ht="16.5" customHeight="1" spans="1:3">
      <c r="A290" s="51">
        <v>2296013</v>
      </c>
      <c r="B290" s="54" t="s">
        <v>2851</v>
      </c>
      <c r="C290" s="52">
        <v>0</v>
      </c>
    </row>
    <row r="291" s="43" customFormat="1" ht="16.5" customHeight="1" spans="1:3">
      <c r="A291" s="51">
        <v>2296099</v>
      </c>
      <c r="B291" s="54" t="s">
        <v>2852</v>
      </c>
      <c r="C291" s="52">
        <v>55</v>
      </c>
    </row>
    <row r="292" s="43" customFormat="1" ht="16.5" customHeight="1" spans="1:3">
      <c r="A292" s="51">
        <v>22998</v>
      </c>
      <c r="B292" s="53" t="s">
        <v>2853</v>
      </c>
      <c r="C292" s="50">
        <f>C293</f>
        <v>0</v>
      </c>
    </row>
    <row r="293" s="43" customFormat="1" ht="16.5" customHeight="1" spans="1:3">
      <c r="A293" s="51">
        <v>2299899</v>
      </c>
      <c r="B293" s="54" t="s">
        <v>299</v>
      </c>
      <c r="C293" s="52">
        <v>0</v>
      </c>
    </row>
    <row r="294" s="43" customFormat="1" ht="16.5" customHeight="1" spans="1:3">
      <c r="A294" s="51">
        <v>232</v>
      </c>
      <c r="B294" s="53" t="s">
        <v>2515</v>
      </c>
      <c r="C294" s="50">
        <f>C295</f>
        <v>4920</v>
      </c>
    </row>
    <row r="295" s="43" customFormat="1" ht="16.5" customHeight="1" spans="1:3">
      <c r="A295" s="51">
        <v>23204</v>
      </c>
      <c r="B295" s="53" t="s">
        <v>2854</v>
      </c>
      <c r="C295" s="50">
        <f>SUM(C296:C310)</f>
        <v>4920</v>
      </c>
    </row>
    <row r="296" s="43" customFormat="1" ht="16.5" customHeight="1" spans="1:3">
      <c r="A296" s="51">
        <v>2320401</v>
      </c>
      <c r="B296" s="54" t="s">
        <v>2855</v>
      </c>
      <c r="C296" s="52">
        <v>0</v>
      </c>
    </row>
    <row r="297" s="43" customFormat="1" ht="16.5" customHeight="1" spans="1:3">
      <c r="A297" s="51">
        <v>2320405</v>
      </c>
      <c r="B297" s="54" t="s">
        <v>2856</v>
      </c>
      <c r="C297" s="52">
        <v>0</v>
      </c>
    </row>
    <row r="298" s="43" customFormat="1" ht="16.5" customHeight="1" spans="1:3">
      <c r="A298" s="51">
        <v>2320411</v>
      </c>
      <c r="B298" s="54" t="s">
        <v>2857</v>
      </c>
      <c r="C298" s="52">
        <v>0</v>
      </c>
    </row>
    <row r="299" s="43" customFormat="1" ht="16.5" customHeight="1" spans="1:3">
      <c r="A299" s="51">
        <v>2320413</v>
      </c>
      <c r="B299" s="54" t="s">
        <v>2858</v>
      </c>
      <c r="C299" s="52">
        <v>0</v>
      </c>
    </row>
    <row r="300" s="43" customFormat="1" ht="16.5" customHeight="1" spans="1:3">
      <c r="A300" s="51">
        <v>2320414</v>
      </c>
      <c r="B300" s="54" t="s">
        <v>2859</v>
      </c>
      <c r="C300" s="52">
        <v>0</v>
      </c>
    </row>
    <row r="301" s="43" customFormat="1" ht="16.5" customHeight="1" spans="1:3">
      <c r="A301" s="51">
        <v>2320416</v>
      </c>
      <c r="B301" s="54" t="s">
        <v>2860</v>
      </c>
      <c r="C301" s="52">
        <v>0</v>
      </c>
    </row>
    <row r="302" s="43" customFormat="1" ht="16.5" customHeight="1" spans="1:3">
      <c r="A302" s="51">
        <v>2320417</v>
      </c>
      <c r="B302" s="54" t="s">
        <v>2861</v>
      </c>
      <c r="C302" s="52">
        <v>0</v>
      </c>
    </row>
    <row r="303" s="43" customFormat="1" ht="16.5" customHeight="1" spans="1:3">
      <c r="A303" s="51">
        <v>2320418</v>
      </c>
      <c r="B303" s="54" t="s">
        <v>2862</v>
      </c>
      <c r="C303" s="52">
        <v>0</v>
      </c>
    </row>
    <row r="304" s="43" customFormat="1" ht="16.5" customHeight="1" spans="1:3">
      <c r="A304" s="51">
        <v>2320419</v>
      </c>
      <c r="B304" s="54" t="s">
        <v>2863</v>
      </c>
      <c r="C304" s="52">
        <v>0</v>
      </c>
    </row>
    <row r="305" s="43" customFormat="1" ht="16.5" customHeight="1" spans="1:3">
      <c r="A305" s="51">
        <v>2320420</v>
      </c>
      <c r="B305" s="54" t="s">
        <v>2864</v>
      </c>
      <c r="C305" s="52">
        <v>0</v>
      </c>
    </row>
    <row r="306" s="43" customFormat="1" ht="16.5" customHeight="1" spans="1:3">
      <c r="A306" s="51">
        <v>2320431</v>
      </c>
      <c r="B306" s="54" t="s">
        <v>2865</v>
      </c>
      <c r="C306" s="52">
        <v>0</v>
      </c>
    </row>
    <row r="307" s="43" customFormat="1" ht="16.5" customHeight="1" spans="1:3">
      <c r="A307" s="51">
        <v>2320432</v>
      </c>
      <c r="B307" s="54" t="s">
        <v>2866</v>
      </c>
      <c r="C307" s="52">
        <v>0</v>
      </c>
    </row>
    <row r="308" s="43" customFormat="1" ht="16.5" customHeight="1" spans="1:3">
      <c r="A308" s="51">
        <v>2320433</v>
      </c>
      <c r="B308" s="54" t="s">
        <v>2867</v>
      </c>
      <c r="C308" s="52">
        <v>259</v>
      </c>
    </row>
    <row r="309" s="43" customFormat="1" ht="16.5" customHeight="1" spans="1:3">
      <c r="A309" s="51">
        <v>2320498</v>
      </c>
      <c r="B309" s="54" t="s">
        <v>2868</v>
      </c>
      <c r="C309" s="52">
        <v>4596</v>
      </c>
    </row>
    <row r="310" s="43" customFormat="1" ht="16.5" customHeight="1" spans="1:3">
      <c r="A310" s="51">
        <v>2320499</v>
      </c>
      <c r="B310" s="54" t="s">
        <v>2869</v>
      </c>
      <c r="C310" s="52">
        <v>65</v>
      </c>
    </row>
    <row r="311" s="43" customFormat="1" ht="16.5" customHeight="1" spans="1:3">
      <c r="A311" s="51">
        <v>233</v>
      </c>
      <c r="B311" s="53" t="s">
        <v>2516</v>
      </c>
      <c r="C311" s="50">
        <f>C312</f>
        <v>31</v>
      </c>
    </row>
    <row r="312" s="43" customFormat="1" ht="16.5" customHeight="1" spans="1:3">
      <c r="A312" s="51">
        <v>23304</v>
      </c>
      <c r="B312" s="53" t="s">
        <v>2870</v>
      </c>
      <c r="C312" s="50">
        <f>SUM(C313:C327)</f>
        <v>31</v>
      </c>
    </row>
    <row r="313" s="43" customFormat="1" ht="16.5" customHeight="1" spans="1:3">
      <c r="A313" s="51">
        <v>2330401</v>
      </c>
      <c r="B313" s="54" t="s">
        <v>2871</v>
      </c>
      <c r="C313" s="52">
        <v>0</v>
      </c>
    </row>
    <row r="314" s="43" customFormat="1" ht="16.5" customHeight="1" spans="1:3">
      <c r="A314" s="51">
        <v>2330405</v>
      </c>
      <c r="B314" s="54" t="s">
        <v>2872</v>
      </c>
      <c r="C314" s="52">
        <v>0</v>
      </c>
    </row>
    <row r="315" s="43" customFormat="1" ht="16.5" customHeight="1" spans="1:3">
      <c r="A315" s="51">
        <v>2330411</v>
      </c>
      <c r="B315" s="54" t="s">
        <v>2873</v>
      </c>
      <c r="C315" s="52">
        <v>0</v>
      </c>
    </row>
    <row r="316" s="43" customFormat="1" ht="16.5" customHeight="1" spans="1:3">
      <c r="A316" s="51">
        <v>2330413</v>
      </c>
      <c r="B316" s="54" t="s">
        <v>2874</v>
      </c>
      <c r="C316" s="52">
        <v>0</v>
      </c>
    </row>
    <row r="317" s="43" customFormat="1" ht="16.5" customHeight="1" spans="1:3">
      <c r="A317" s="51">
        <v>2330414</v>
      </c>
      <c r="B317" s="54" t="s">
        <v>2875</v>
      </c>
      <c r="C317" s="52">
        <v>0</v>
      </c>
    </row>
    <row r="318" s="43" customFormat="1" ht="16.5" customHeight="1" spans="1:3">
      <c r="A318" s="51">
        <v>2330416</v>
      </c>
      <c r="B318" s="54" t="s">
        <v>2876</v>
      </c>
      <c r="C318" s="52">
        <v>0</v>
      </c>
    </row>
    <row r="319" s="43" customFormat="1" ht="16.5" customHeight="1" spans="1:3">
      <c r="A319" s="51">
        <v>2330417</v>
      </c>
      <c r="B319" s="54" t="s">
        <v>2877</v>
      </c>
      <c r="C319" s="52">
        <v>0</v>
      </c>
    </row>
    <row r="320" s="43" customFormat="1" ht="16.5" customHeight="1" spans="1:3">
      <c r="A320" s="51">
        <v>2330418</v>
      </c>
      <c r="B320" s="54" t="s">
        <v>2878</v>
      </c>
      <c r="C320" s="52">
        <v>0</v>
      </c>
    </row>
    <row r="321" s="43" customFormat="1" ht="16.5" customHeight="1" spans="1:3">
      <c r="A321" s="51">
        <v>2330419</v>
      </c>
      <c r="B321" s="54" t="s">
        <v>2879</v>
      </c>
      <c r="C321" s="52">
        <v>0</v>
      </c>
    </row>
    <row r="322" s="43" customFormat="1" ht="16.5" customHeight="1" spans="1:3">
      <c r="A322" s="51">
        <v>2330420</v>
      </c>
      <c r="B322" s="54" t="s">
        <v>2880</v>
      </c>
      <c r="C322" s="52">
        <v>0</v>
      </c>
    </row>
    <row r="323" s="43" customFormat="1" ht="16.5" customHeight="1" spans="1:3">
      <c r="A323" s="51">
        <v>2330431</v>
      </c>
      <c r="B323" s="54" t="s">
        <v>2881</v>
      </c>
      <c r="C323" s="52">
        <v>6</v>
      </c>
    </row>
    <row r="324" s="43" customFormat="1" ht="16.5" customHeight="1" spans="1:3">
      <c r="A324" s="51">
        <v>2330432</v>
      </c>
      <c r="B324" s="54" t="s">
        <v>2882</v>
      </c>
      <c r="C324" s="52">
        <v>0</v>
      </c>
    </row>
    <row r="325" s="43" customFormat="1" ht="16.5" customHeight="1" spans="1:3">
      <c r="A325" s="51">
        <v>2330433</v>
      </c>
      <c r="B325" s="54" t="s">
        <v>2883</v>
      </c>
      <c r="C325" s="52">
        <v>2</v>
      </c>
    </row>
    <row r="326" s="43" customFormat="1" ht="16.5" customHeight="1" spans="1:3">
      <c r="A326" s="51">
        <v>2330498</v>
      </c>
      <c r="B326" s="54" t="s">
        <v>2884</v>
      </c>
      <c r="C326" s="52">
        <v>16</v>
      </c>
    </row>
    <row r="327" s="43" customFormat="1" ht="16.5" customHeight="1" spans="1:3">
      <c r="A327" s="51">
        <v>2330499</v>
      </c>
      <c r="B327" s="54" t="s">
        <v>2885</v>
      </c>
      <c r="C327" s="52">
        <v>7</v>
      </c>
    </row>
    <row r="328" s="43" customFormat="1" ht="16.5" customHeight="1" spans="1:3">
      <c r="A328" s="51">
        <v>234</v>
      </c>
      <c r="B328" s="49" t="s">
        <v>2886</v>
      </c>
      <c r="C328" s="50">
        <f>SUM(C329,C342)</f>
        <v>0</v>
      </c>
    </row>
    <row r="329" s="43" customFormat="1" ht="16.5" customHeight="1" spans="1:3">
      <c r="A329" s="51">
        <v>23401</v>
      </c>
      <c r="B329" s="49" t="s">
        <v>2887</v>
      </c>
      <c r="C329" s="50">
        <f>SUM(C330:C341)</f>
        <v>0</v>
      </c>
    </row>
    <row r="330" s="43" customFormat="1" ht="16.5" customHeight="1" spans="1:3">
      <c r="A330" s="51">
        <v>2340101</v>
      </c>
      <c r="B330" s="51" t="s">
        <v>2888</v>
      </c>
      <c r="C330" s="52">
        <v>0</v>
      </c>
    </row>
    <row r="331" s="43" customFormat="1" ht="16.5" customHeight="1" spans="1:3">
      <c r="A331" s="51">
        <v>2340102</v>
      </c>
      <c r="B331" s="51" t="s">
        <v>2889</v>
      </c>
      <c r="C331" s="52">
        <v>0</v>
      </c>
    </row>
    <row r="332" s="43" customFormat="1" ht="16.5" customHeight="1" spans="1:3">
      <c r="A332" s="51">
        <v>2340103</v>
      </c>
      <c r="B332" s="51" t="s">
        <v>2890</v>
      </c>
      <c r="C332" s="52">
        <v>0</v>
      </c>
    </row>
    <row r="333" s="43" customFormat="1" ht="16.5" customHeight="1" spans="1:3">
      <c r="A333" s="51">
        <v>2340104</v>
      </c>
      <c r="B333" s="51" t="s">
        <v>2891</v>
      </c>
      <c r="C333" s="52">
        <v>0</v>
      </c>
    </row>
    <row r="334" s="43" customFormat="1" ht="16.5" customHeight="1" spans="1:3">
      <c r="A334" s="51">
        <v>2340105</v>
      </c>
      <c r="B334" s="51" t="s">
        <v>2892</v>
      </c>
      <c r="C334" s="52">
        <v>0</v>
      </c>
    </row>
    <row r="335" s="43" customFormat="1" ht="16.5" customHeight="1" spans="1:3">
      <c r="A335" s="51">
        <v>2340106</v>
      </c>
      <c r="B335" s="51" t="s">
        <v>2893</v>
      </c>
      <c r="C335" s="52">
        <v>0</v>
      </c>
    </row>
    <row r="336" s="43" customFormat="1" ht="16.5" customHeight="1" spans="1:3">
      <c r="A336" s="51">
        <v>2340107</v>
      </c>
      <c r="B336" s="51" t="s">
        <v>2894</v>
      </c>
      <c r="C336" s="52">
        <v>0</v>
      </c>
    </row>
    <row r="337" s="43" customFormat="1" ht="16.5" customHeight="1" spans="1:3">
      <c r="A337" s="51">
        <v>2340108</v>
      </c>
      <c r="B337" s="51" t="s">
        <v>2895</v>
      </c>
      <c r="C337" s="52">
        <v>0</v>
      </c>
    </row>
    <row r="338" s="43" customFormat="1" ht="16.5" customHeight="1" spans="1:3">
      <c r="A338" s="51">
        <v>2340109</v>
      </c>
      <c r="B338" s="51" t="s">
        <v>2896</v>
      </c>
      <c r="C338" s="52">
        <v>0</v>
      </c>
    </row>
    <row r="339" s="43" customFormat="1" ht="16.5" customHeight="1" spans="1:3">
      <c r="A339" s="51">
        <v>2340110</v>
      </c>
      <c r="B339" s="51" t="s">
        <v>2897</v>
      </c>
      <c r="C339" s="52">
        <v>0</v>
      </c>
    </row>
    <row r="340" s="43" customFormat="1" ht="16.5" customHeight="1" spans="1:3">
      <c r="A340" s="51">
        <v>2340111</v>
      </c>
      <c r="B340" s="51" t="s">
        <v>2898</v>
      </c>
      <c r="C340" s="52">
        <v>0</v>
      </c>
    </row>
    <row r="341" s="43" customFormat="1" ht="16.5" customHeight="1" spans="1:3">
      <c r="A341" s="51">
        <v>2340199</v>
      </c>
      <c r="B341" s="51" t="s">
        <v>2899</v>
      </c>
      <c r="C341" s="52">
        <v>0</v>
      </c>
    </row>
    <row r="342" s="43" customFormat="1" ht="16.5" customHeight="1" spans="1:3">
      <c r="A342" s="51">
        <v>23402</v>
      </c>
      <c r="B342" s="49" t="s">
        <v>2900</v>
      </c>
      <c r="C342" s="50">
        <f>SUM(C343:C348)</f>
        <v>0</v>
      </c>
    </row>
    <row r="343" s="43" customFormat="1" ht="16.5" customHeight="1" spans="1:3">
      <c r="A343" s="51">
        <v>2340201</v>
      </c>
      <c r="B343" s="51" t="s">
        <v>2901</v>
      </c>
      <c r="C343" s="52">
        <v>0</v>
      </c>
    </row>
    <row r="344" s="43" customFormat="1" ht="16.5" customHeight="1" spans="1:3">
      <c r="A344" s="51">
        <v>2340202</v>
      </c>
      <c r="B344" s="51" t="s">
        <v>2902</v>
      </c>
      <c r="C344" s="52">
        <v>0</v>
      </c>
    </row>
    <row r="345" s="43" customFormat="1" ht="16.5" customHeight="1" spans="1:3">
      <c r="A345" s="51">
        <v>2340203</v>
      </c>
      <c r="B345" s="51" t="s">
        <v>2903</v>
      </c>
      <c r="C345" s="52">
        <v>0</v>
      </c>
    </row>
    <row r="346" s="43" customFormat="1" ht="16.5" customHeight="1" spans="1:3">
      <c r="A346" s="51">
        <v>2340204</v>
      </c>
      <c r="B346" s="51" t="s">
        <v>2904</v>
      </c>
      <c r="C346" s="52">
        <v>0</v>
      </c>
    </row>
    <row r="347" s="43" customFormat="1" ht="16.5" customHeight="1" spans="1:3">
      <c r="A347" s="51">
        <v>2340205</v>
      </c>
      <c r="B347" s="51" t="s">
        <v>2905</v>
      </c>
      <c r="C347" s="52">
        <v>0</v>
      </c>
    </row>
    <row r="348" s="43" customFormat="1" ht="16.5" customHeight="1" spans="1:3">
      <c r="A348" s="51">
        <v>2340299</v>
      </c>
      <c r="B348" s="51" t="s">
        <v>2906</v>
      </c>
      <c r="C348" s="52">
        <v>0</v>
      </c>
    </row>
  </sheetData>
  <mergeCells count="1">
    <mergeCell ref="A1:C1"/>
  </mergeCells>
  <dataValidations count="1">
    <dataValidation type="decimal" operator="between" allowBlank="1" showInputMessage="1" showErrorMessage="1" sqref="C4:C348">
      <formula1>-99999999999999</formula1>
      <formula2>99999999999999</formula2>
    </dataValidation>
  </dataValidations>
  <pageMargins left="0.751388888888889" right="0.751388888888889" top="0.511805555555556" bottom="0.511805555555556" header="0.511805555555556" footer="0.511805555555556"/>
  <pageSetup paperSize="9"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9"/>
  <sheetViews>
    <sheetView workbookViewId="0">
      <selection activeCell="C8" sqref="C8"/>
    </sheetView>
  </sheetViews>
  <sheetFormatPr defaultColWidth="9" defaultRowHeight="15" outlineLevelCol="2"/>
  <cols>
    <col min="1" max="1" width="41.2" style="1" customWidth="1"/>
    <col min="2" max="2" width="36.8" style="1" customWidth="1"/>
    <col min="3" max="3" width="26.08" style="1" customWidth="1"/>
    <col min="4" max="1998" width="15" style="1" customWidth="1"/>
    <col min="1999" max="16384" width="9" style="1"/>
  </cols>
  <sheetData>
    <row r="1" ht="25.5" spans="1:3">
      <c r="A1" s="2" t="s">
        <v>2907</v>
      </c>
      <c r="B1" s="2"/>
      <c r="C1" s="2"/>
    </row>
    <row r="2" spans="1:3">
      <c r="A2" s="3" t="s">
        <v>2908</v>
      </c>
      <c r="C2" s="3" t="s">
        <v>42</v>
      </c>
    </row>
    <row r="3" ht="24.95" customHeight="1" spans="1:3">
      <c r="A3" s="14" t="s">
        <v>43</v>
      </c>
      <c r="B3" s="24" t="s">
        <v>109</v>
      </c>
      <c r="C3" s="14" t="s">
        <v>81</v>
      </c>
    </row>
    <row r="4" ht="24.95" customHeight="1" spans="1:3">
      <c r="A4" s="25" t="s">
        <v>2909</v>
      </c>
      <c r="B4" s="17"/>
      <c r="C4" s="16"/>
    </row>
    <row r="5" ht="24.95" customHeight="1" spans="1:3">
      <c r="A5" s="16" t="s">
        <v>2910</v>
      </c>
      <c r="B5" s="17"/>
      <c r="C5" s="16"/>
    </row>
    <row r="6" ht="24.95" customHeight="1" spans="1:3">
      <c r="A6" s="16" t="s">
        <v>2911</v>
      </c>
      <c r="B6" s="17"/>
      <c r="C6" s="16"/>
    </row>
    <row r="7" ht="24.95" customHeight="1" spans="1:3">
      <c r="A7" s="16" t="s">
        <v>2912</v>
      </c>
      <c r="B7" s="17"/>
      <c r="C7" s="16"/>
    </row>
    <row r="8" ht="24.95" customHeight="1" spans="1:3">
      <c r="A8" s="16" t="s">
        <v>2913</v>
      </c>
      <c r="B8" s="17"/>
      <c r="C8" s="16"/>
    </row>
    <row r="9" ht="24.95" customHeight="1" spans="1:3">
      <c r="A9" s="16" t="s">
        <v>2914</v>
      </c>
      <c r="B9" s="17">
        <v>893</v>
      </c>
      <c r="C9" s="16"/>
    </row>
    <row r="10" ht="24.95" customHeight="1" spans="1:3">
      <c r="A10" s="16" t="s">
        <v>2915</v>
      </c>
      <c r="B10" s="17"/>
      <c r="C10" s="16"/>
    </row>
    <row r="11" ht="24.95" customHeight="1" spans="1:3">
      <c r="A11" s="16" t="s">
        <v>2916</v>
      </c>
      <c r="B11" s="17"/>
      <c r="C11" s="16"/>
    </row>
    <row r="12" ht="24.95" customHeight="1" spans="1:3">
      <c r="A12" s="16" t="s">
        <v>2917</v>
      </c>
      <c r="B12" s="17"/>
      <c r="C12" s="16"/>
    </row>
    <row r="13" ht="24.95" customHeight="1" spans="1:3">
      <c r="A13" s="25" t="s">
        <v>2918</v>
      </c>
      <c r="B13" s="17"/>
      <c r="C13" s="16"/>
    </row>
    <row r="14" ht="24.95" customHeight="1" spans="1:3">
      <c r="A14" s="25" t="s">
        <v>2919</v>
      </c>
      <c r="B14" s="17"/>
      <c r="C14" s="16"/>
    </row>
    <row r="15" ht="24.95" customHeight="1" spans="1:3">
      <c r="A15" s="25" t="s">
        <v>2920</v>
      </c>
      <c r="B15" s="17"/>
      <c r="C15" s="16"/>
    </row>
    <row r="16" ht="24.95" customHeight="1" spans="1:3">
      <c r="A16" s="25" t="s">
        <v>2921</v>
      </c>
      <c r="B16" s="17"/>
      <c r="C16" s="16"/>
    </row>
    <row r="17" ht="24.95" customHeight="1" spans="1:3">
      <c r="A17" s="25" t="s">
        <v>2922</v>
      </c>
      <c r="B17" s="17"/>
      <c r="C17" s="16"/>
    </row>
    <row r="18" ht="24.95" customHeight="1" spans="1:3">
      <c r="A18" s="25" t="s">
        <v>2923</v>
      </c>
      <c r="B18" s="17">
        <v>1287</v>
      </c>
      <c r="C18" s="16"/>
    </row>
    <row r="19" ht="46" customHeight="1" spans="1:3">
      <c r="A19" s="41" t="s">
        <v>2503</v>
      </c>
      <c r="B19" s="42">
        <v>2180</v>
      </c>
      <c r="C19" s="42"/>
    </row>
  </sheetData>
  <mergeCells count="1">
    <mergeCell ref="A1:C1"/>
  </mergeCells>
  <pageMargins left="0.75" right="0.75" top="1" bottom="1" header="0.511805555555556" footer="0.511805555555556"/>
  <pageSetup paperSize="9" scale="8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C13" sqref="C13"/>
    </sheetView>
  </sheetViews>
  <sheetFormatPr defaultColWidth="9" defaultRowHeight="15" outlineLevelRow="3" outlineLevelCol="2"/>
  <cols>
    <col min="1" max="1" width="25.1" style="1" customWidth="1"/>
    <col min="2" max="2" width="24" style="1" customWidth="1"/>
    <col min="3" max="3" width="45.6" style="1" customWidth="1"/>
    <col min="4" max="1998" width="24" style="1" customWidth="1"/>
    <col min="1999" max="16384" width="9" style="1"/>
  </cols>
  <sheetData>
    <row r="1" ht="25.5" spans="1:3">
      <c r="A1" s="2" t="s">
        <v>2924</v>
      </c>
      <c r="B1" s="2"/>
      <c r="C1" s="2"/>
    </row>
    <row r="2" spans="1:3">
      <c r="A2" s="3" t="s">
        <v>2925</v>
      </c>
      <c r="C2" s="4" t="s">
        <v>42</v>
      </c>
    </row>
    <row r="3" ht="30" customHeight="1" spans="1:3">
      <c r="A3" s="19" t="s">
        <v>173</v>
      </c>
      <c r="B3" s="19" t="s">
        <v>2926</v>
      </c>
      <c r="C3" s="19" t="s">
        <v>2927</v>
      </c>
    </row>
    <row r="4" ht="30" customHeight="1" spans="1:3">
      <c r="A4" s="7" t="s">
        <v>176</v>
      </c>
      <c r="B4" s="40"/>
      <c r="C4" s="40">
        <v>174800</v>
      </c>
    </row>
  </sheetData>
  <mergeCells count="1">
    <mergeCell ref="A1:C1"/>
  </mergeCell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A1" sqref="$A1:$XFD1"/>
    </sheetView>
  </sheetViews>
  <sheetFormatPr defaultColWidth="8.8" defaultRowHeight="15" outlineLevelCol="5"/>
  <cols>
    <col min="1" max="1" width="11" customWidth="1"/>
  </cols>
  <sheetData>
    <row r="1" ht="27" spans="1:6">
      <c r="A1" s="156" t="s">
        <v>4</v>
      </c>
      <c r="B1" s="156"/>
      <c r="C1" s="156"/>
      <c r="D1" s="156"/>
      <c r="E1" s="156"/>
      <c r="F1" s="156"/>
    </row>
    <row r="3" ht="18.75" spans="1:6">
      <c r="A3" s="157" t="s">
        <v>5</v>
      </c>
    </row>
    <row r="4" ht="18.75" spans="1:6">
      <c r="A4" s="158" t="s">
        <v>6</v>
      </c>
    </row>
    <row r="5" ht="18.75" spans="1:6">
      <c r="A5" s="158" t="s">
        <v>7</v>
      </c>
    </row>
    <row r="6" ht="18.75" spans="1:6">
      <c r="A6" s="158" t="s">
        <v>8</v>
      </c>
    </row>
    <row r="7" ht="18.75" spans="1:6">
      <c r="A7" s="158" t="s">
        <v>9</v>
      </c>
    </row>
    <row r="8" ht="18.75" spans="1:6">
      <c r="A8" s="158" t="s">
        <v>10</v>
      </c>
    </row>
    <row r="9" ht="18.75" spans="1:6">
      <c r="A9" s="158" t="s">
        <v>11</v>
      </c>
    </row>
    <row r="10" ht="18.75" spans="1:6">
      <c r="A10" s="158" t="s">
        <v>12</v>
      </c>
    </row>
    <row r="11" ht="18.75" spans="1:6">
      <c r="A11" s="158" t="s">
        <v>13</v>
      </c>
    </row>
    <row r="12" ht="18.75" spans="1:6">
      <c r="A12" s="158" t="s">
        <v>14</v>
      </c>
    </row>
    <row r="13" ht="18.75" spans="1:6">
      <c r="A13" s="158" t="s">
        <v>15</v>
      </c>
    </row>
    <row r="14" ht="18.75" spans="1:6">
      <c r="A14" s="158" t="s">
        <v>16</v>
      </c>
    </row>
    <row r="15" ht="18.75" spans="1:6">
      <c r="A15" s="158" t="s">
        <v>17</v>
      </c>
    </row>
    <row r="16" ht="18.75" spans="1:6">
      <c r="A16" s="158" t="s">
        <v>18</v>
      </c>
    </row>
    <row r="17" ht="18.75" spans="1:1">
      <c r="A17" s="157" t="s">
        <v>19</v>
      </c>
    </row>
    <row r="18" ht="18.75" spans="1:1">
      <c r="A18" s="158" t="s">
        <v>20</v>
      </c>
    </row>
    <row r="19" ht="18.75" spans="1:1">
      <c r="A19" s="158" t="s">
        <v>21</v>
      </c>
    </row>
    <row r="20" ht="18.75" spans="1:1">
      <c r="A20" s="158" t="s">
        <v>22</v>
      </c>
    </row>
    <row r="21" ht="18.75" spans="1:1">
      <c r="A21" s="158" t="s">
        <v>23</v>
      </c>
    </row>
    <row r="22" ht="18.75" spans="1:1">
      <c r="A22" s="158" t="s">
        <v>24</v>
      </c>
    </row>
    <row r="23" ht="18.75" spans="1:1">
      <c r="A23" s="158" t="s">
        <v>25</v>
      </c>
    </row>
    <row r="24" ht="18.75" spans="1:1">
      <c r="A24" s="158" t="s">
        <v>26</v>
      </c>
    </row>
    <row r="25" ht="18.75" spans="1:1">
      <c r="A25" s="158" t="s">
        <v>27</v>
      </c>
    </row>
    <row r="26" ht="18.75" spans="1:1">
      <c r="A26" s="158" t="s">
        <v>28</v>
      </c>
    </row>
    <row r="27" ht="18.75" spans="1:1">
      <c r="A27" s="158" t="s">
        <v>29</v>
      </c>
    </row>
    <row r="28" ht="18.75" spans="1:1">
      <c r="A28" s="157" t="s">
        <v>30</v>
      </c>
    </row>
    <row r="29" ht="18.75" spans="1:1">
      <c r="A29" s="158" t="s">
        <v>31</v>
      </c>
    </row>
    <row r="30" ht="18.75" spans="1:1">
      <c r="A30" s="158" t="s">
        <v>32</v>
      </c>
    </row>
    <row r="31" ht="18.75" spans="1:1">
      <c r="A31" s="158" t="s">
        <v>33</v>
      </c>
    </row>
    <row r="32" ht="18.75" spans="1:1">
      <c r="A32" s="158" t="s">
        <v>34</v>
      </c>
    </row>
    <row r="33" ht="18.75" spans="1:1">
      <c r="A33" s="157" t="s">
        <v>35</v>
      </c>
    </row>
    <row r="34" ht="18.75" spans="1:1">
      <c r="A34" s="158" t="s">
        <v>36</v>
      </c>
    </row>
    <row r="35" ht="18.75" spans="1:1">
      <c r="A35" s="158" t="s">
        <v>37</v>
      </c>
    </row>
    <row r="36" ht="18.75" spans="1:1">
      <c r="A36" s="158" t="s">
        <v>38</v>
      </c>
    </row>
    <row r="37" ht="18.75" spans="1:1">
      <c r="A37" s="158" t="s">
        <v>39</v>
      </c>
    </row>
  </sheetData>
  <mergeCells count="1">
    <mergeCell ref="A1:F1"/>
  </mergeCells>
  <pageMargins left="0.751388888888889" right="0.751388888888889" top="0.409027777777778" bottom="0.409027777777778" header="0.5" footer="0.5"/>
  <pageSetup paperSize="9"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66"/>
  <sheetViews>
    <sheetView workbookViewId="0">
      <selection activeCell="A8" sqref="A7:A8"/>
    </sheetView>
  </sheetViews>
  <sheetFormatPr defaultColWidth="9" defaultRowHeight="15" outlineLevelCol="2"/>
  <cols>
    <col min="1" max="1" width="45.7" style="1" customWidth="1"/>
    <col min="2" max="2" width="24" style="1" customWidth="1"/>
    <col min="3" max="3" width="24.94" style="1" customWidth="1"/>
    <col min="4" max="1997" width="28" style="1" customWidth="1"/>
    <col min="1998" max="16384" width="9" style="1"/>
  </cols>
  <sheetData>
    <row r="1" ht="25.5" spans="1:3">
      <c r="A1" s="2" t="s">
        <v>2928</v>
      </c>
      <c r="B1" s="2"/>
      <c r="C1" s="2"/>
    </row>
    <row r="2" spans="1:3">
      <c r="A2" s="3" t="s">
        <v>2929</v>
      </c>
      <c r="C2" s="4" t="s">
        <v>42</v>
      </c>
    </row>
    <row r="3" spans="1:3">
      <c r="A3" s="14" t="s">
        <v>2930</v>
      </c>
      <c r="B3" s="15" t="s">
        <v>46</v>
      </c>
      <c r="C3" s="15" t="s">
        <v>391</v>
      </c>
    </row>
    <row r="4" spans="1:3">
      <c r="A4" s="16" t="s">
        <v>2931</v>
      </c>
      <c r="B4" s="38">
        <v>100</v>
      </c>
      <c r="C4" s="38">
        <v>200</v>
      </c>
    </row>
    <row r="5" spans="1:3">
      <c r="A5" s="16" t="s">
        <v>2561</v>
      </c>
      <c r="B5" s="39"/>
      <c r="C5" s="39"/>
    </row>
    <row r="6" spans="1:3">
      <c r="A6" s="16" t="s">
        <v>2562</v>
      </c>
      <c r="B6" s="39"/>
      <c r="C6" s="39"/>
    </row>
    <row r="7" spans="1:3">
      <c r="A7" s="16" t="s">
        <v>2563</v>
      </c>
      <c r="B7" s="39"/>
      <c r="C7" s="39"/>
    </row>
    <row r="8" spans="1:3">
      <c r="A8" s="16" t="s">
        <v>2564</v>
      </c>
      <c r="B8" s="39"/>
      <c r="C8" s="39"/>
    </row>
    <row r="9" spans="1:3">
      <c r="A9" s="16" t="s">
        <v>2565</v>
      </c>
      <c r="B9" s="39"/>
      <c r="C9" s="39"/>
    </row>
    <row r="10" spans="1:3">
      <c r="A10" s="16" t="s">
        <v>2566</v>
      </c>
      <c r="B10" s="39"/>
      <c r="C10" s="39"/>
    </row>
    <row r="11" spans="1:3">
      <c r="A11" s="16" t="s">
        <v>2567</v>
      </c>
      <c r="B11" s="39"/>
      <c r="C11" s="39"/>
    </row>
    <row r="12" spans="1:3">
      <c r="A12" s="16" t="s">
        <v>2568</v>
      </c>
      <c r="B12" s="39"/>
      <c r="C12" s="39"/>
    </row>
    <row r="13" spans="1:3">
      <c r="A13" s="16" t="s">
        <v>2569</v>
      </c>
      <c r="B13" s="38">
        <v>70</v>
      </c>
      <c r="C13" s="38">
        <v>170</v>
      </c>
    </row>
    <row r="14" spans="1:3">
      <c r="A14" s="16" t="s">
        <v>2570</v>
      </c>
      <c r="B14" s="39"/>
      <c r="C14" s="39"/>
    </row>
    <row r="15" spans="1:3">
      <c r="A15" s="16" t="s">
        <v>2571</v>
      </c>
      <c r="B15" s="39"/>
      <c r="C15" s="39"/>
    </row>
    <row r="16" spans="1:3">
      <c r="A16" s="16" t="s">
        <v>2572</v>
      </c>
      <c r="B16" s="39"/>
      <c r="C16" s="39"/>
    </row>
    <row r="17" spans="1:3">
      <c r="A17" s="16" t="s">
        <v>2573</v>
      </c>
      <c r="B17" s="39"/>
      <c r="C17" s="39"/>
    </row>
    <row r="18" spans="1:3">
      <c r="A18" s="16" t="s">
        <v>2574</v>
      </c>
      <c r="B18" s="39"/>
      <c r="C18" s="39"/>
    </row>
    <row r="19" spans="1:3">
      <c r="A19" s="16" t="s">
        <v>2575</v>
      </c>
      <c r="B19" s="39"/>
      <c r="C19" s="39"/>
    </row>
    <row r="20" spans="1:3">
      <c r="A20" s="16" t="s">
        <v>2576</v>
      </c>
      <c r="B20" s="39">
        <v>30</v>
      </c>
      <c r="C20" s="39">
        <v>30</v>
      </c>
    </row>
    <row r="21" spans="1:3">
      <c r="A21" s="16" t="s">
        <v>2577</v>
      </c>
      <c r="B21" s="39"/>
      <c r="C21" s="39"/>
    </row>
    <row r="22" spans="1:3">
      <c r="A22" s="16" t="s">
        <v>2578</v>
      </c>
      <c r="B22" s="39"/>
      <c r="C22" s="39"/>
    </row>
    <row r="23" spans="1:3">
      <c r="A23" s="16" t="s">
        <v>2579</v>
      </c>
      <c r="B23" s="39"/>
      <c r="C23" s="39"/>
    </row>
    <row r="24" spans="1:3">
      <c r="A24" s="16" t="s">
        <v>2580</v>
      </c>
      <c r="B24" s="39"/>
      <c r="C24" s="39"/>
    </row>
    <row r="25" spans="1:3">
      <c r="A25" s="16" t="s">
        <v>2581</v>
      </c>
      <c r="B25" s="39"/>
      <c r="C25" s="39"/>
    </row>
    <row r="26" spans="1:3">
      <c r="A26" s="16" t="s">
        <v>2582</v>
      </c>
      <c r="B26" s="39"/>
      <c r="C26" s="39"/>
    </row>
    <row r="27" spans="1:3">
      <c r="A27" s="16" t="s">
        <v>2583</v>
      </c>
      <c r="B27" s="39"/>
      <c r="C27" s="39"/>
    </row>
    <row r="28" spans="1:3">
      <c r="A28" s="16" t="s">
        <v>2584</v>
      </c>
      <c r="B28" s="39"/>
      <c r="C28" s="39"/>
    </row>
    <row r="29" spans="1:3">
      <c r="A29" s="16" t="s">
        <v>2585</v>
      </c>
      <c r="B29" s="39"/>
      <c r="C29" s="39"/>
    </row>
    <row r="30" spans="1:3">
      <c r="A30" s="16" t="s">
        <v>2586</v>
      </c>
      <c r="B30" s="39"/>
      <c r="C30" s="39"/>
    </row>
    <row r="31" spans="1:3">
      <c r="A31" s="16" t="s">
        <v>2587</v>
      </c>
      <c r="B31" s="39"/>
      <c r="C31" s="39"/>
    </row>
    <row r="32" spans="1:3">
      <c r="A32" s="16" t="s">
        <v>2932</v>
      </c>
      <c r="B32" s="39"/>
      <c r="C32" s="39"/>
    </row>
    <row r="33" spans="1:3">
      <c r="A33" s="16" t="s">
        <v>2933</v>
      </c>
      <c r="B33" s="39"/>
      <c r="C33" s="39"/>
    </row>
    <row r="34" spans="1:3">
      <c r="A34" s="16" t="s">
        <v>2934</v>
      </c>
      <c r="B34" s="39"/>
      <c r="C34" s="39"/>
    </row>
    <row r="35" spans="1:3">
      <c r="A35" s="16" t="s">
        <v>2935</v>
      </c>
      <c r="B35" s="39"/>
      <c r="C35" s="39"/>
    </row>
    <row r="36" spans="1:3">
      <c r="A36" s="16" t="s">
        <v>2936</v>
      </c>
      <c r="B36" s="39"/>
      <c r="C36" s="39"/>
    </row>
    <row r="37" spans="1:3">
      <c r="A37" s="16" t="s">
        <v>2937</v>
      </c>
      <c r="B37" s="39"/>
      <c r="C37" s="39"/>
    </row>
    <row r="38" spans="1:3">
      <c r="A38" s="16" t="s">
        <v>2938</v>
      </c>
      <c r="B38" s="39"/>
      <c r="C38" s="39"/>
    </row>
    <row r="39" spans="1:3">
      <c r="A39" s="16" t="s">
        <v>2939</v>
      </c>
      <c r="B39" s="39"/>
      <c r="C39" s="39"/>
    </row>
    <row r="40" spans="1:3">
      <c r="A40" s="16" t="s">
        <v>2940</v>
      </c>
      <c r="B40" s="39"/>
      <c r="C40" s="39"/>
    </row>
    <row r="41" spans="1:3">
      <c r="A41" s="16" t="s">
        <v>2941</v>
      </c>
      <c r="B41" s="39"/>
      <c r="C41" s="39"/>
    </row>
    <row r="42" spans="1:3">
      <c r="A42" s="16" t="s">
        <v>2942</v>
      </c>
      <c r="B42" s="39"/>
      <c r="C42" s="39"/>
    </row>
    <row r="43" spans="1:3">
      <c r="A43" s="16" t="s">
        <v>2943</v>
      </c>
      <c r="B43" s="39"/>
      <c r="C43" s="39"/>
    </row>
    <row r="44" spans="1:3">
      <c r="A44" s="16" t="s">
        <v>77</v>
      </c>
      <c r="B44" s="38">
        <v>100</v>
      </c>
      <c r="C44" s="38"/>
    </row>
    <row r="45" spans="1:3">
      <c r="A45" s="16" t="s">
        <v>2944</v>
      </c>
      <c r="B45" s="39"/>
      <c r="C45" s="39"/>
    </row>
    <row r="46" spans="1:3">
      <c r="A46" s="16" t="s">
        <v>2945</v>
      </c>
      <c r="B46" s="39"/>
      <c r="C46" s="39"/>
    </row>
    <row r="47" spans="1:3">
      <c r="A47" s="26" t="s">
        <v>2946</v>
      </c>
      <c r="B47" s="38">
        <v>1020</v>
      </c>
      <c r="C47" s="38">
        <v>1500</v>
      </c>
    </row>
    <row r="48" spans="1:3">
      <c r="A48" s="16" t="s">
        <v>155</v>
      </c>
      <c r="B48" s="39"/>
      <c r="C48" s="39"/>
    </row>
    <row r="49" spans="1:3">
      <c r="A49" s="16" t="s">
        <v>156</v>
      </c>
      <c r="B49" s="38"/>
      <c r="C49" s="38"/>
    </row>
    <row r="50" spans="1:3">
      <c r="A50" s="16" t="s">
        <v>157</v>
      </c>
      <c r="B50" s="39"/>
      <c r="C50" s="39"/>
    </row>
    <row r="51" spans="1:3">
      <c r="A51" s="16" t="s">
        <v>159</v>
      </c>
      <c r="B51" s="39"/>
      <c r="C51" s="39"/>
    </row>
    <row r="52" spans="1:3">
      <c r="A52" s="16" t="s">
        <v>160</v>
      </c>
      <c r="B52" s="39">
        <v>1020</v>
      </c>
      <c r="C52" s="39">
        <v>1500</v>
      </c>
    </row>
    <row r="53" spans="1:3">
      <c r="A53" s="16" t="s">
        <v>161</v>
      </c>
      <c r="B53" s="39"/>
      <c r="C53" s="39"/>
    </row>
    <row r="54" spans="1:3">
      <c r="A54" s="16" t="s">
        <v>162</v>
      </c>
      <c r="B54" s="39"/>
      <c r="C54" s="39"/>
    </row>
    <row r="55" spans="1:3">
      <c r="A55" s="16" t="s">
        <v>163</v>
      </c>
      <c r="B55" s="39"/>
      <c r="C55" s="39"/>
    </row>
    <row r="56" spans="1:3">
      <c r="A56" s="16" t="s">
        <v>76</v>
      </c>
      <c r="B56" s="39"/>
      <c r="C56" s="39"/>
    </row>
    <row r="57" spans="1:3">
      <c r="A57" s="25" t="s">
        <v>2947</v>
      </c>
      <c r="B57" s="39">
        <v>773</v>
      </c>
      <c r="C57" s="39"/>
    </row>
    <row r="58" spans="1:3">
      <c r="A58" s="16" t="s">
        <v>2948</v>
      </c>
      <c r="B58" s="39"/>
      <c r="C58" s="39"/>
    </row>
    <row r="59" spans="1:3">
      <c r="A59" s="16" t="s">
        <v>2949</v>
      </c>
      <c r="B59" s="39"/>
      <c r="C59" s="39"/>
    </row>
    <row r="60" spans="1:3">
      <c r="A60" s="26" t="s">
        <v>307</v>
      </c>
      <c r="B60" s="39">
        <v>10140</v>
      </c>
      <c r="C60" s="39">
        <v>9313</v>
      </c>
    </row>
    <row r="61" spans="1:3">
      <c r="A61" s="16" t="s">
        <v>2950</v>
      </c>
      <c r="B61" s="39">
        <v>10140</v>
      </c>
      <c r="C61" s="39">
        <v>9313</v>
      </c>
    </row>
    <row r="62" spans="1:3">
      <c r="A62" s="26" t="s">
        <v>2951</v>
      </c>
      <c r="B62" s="39">
        <v>5500</v>
      </c>
      <c r="C62" s="39">
        <v>5600</v>
      </c>
    </row>
    <row r="63" spans="1:3">
      <c r="A63" s="16" t="s">
        <v>2952</v>
      </c>
      <c r="B63" s="39">
        <v>5500</v>
      </c>
      <c r="C63" s="39">
        <v>5600</v>
      </c>
    </row>
    <row r="64" spans="1:3">
      <c r="A64" s="26" t="s">
        <v>326</v>
      </c>
      <c r="B64" s="39">
        <v>32700</v>
      </c>
      <c r="C64" s="39">
        <v>12000</v>
      </c>
    </row>
    <row r="65" spans="1:3">
      <c r="A65" s="16" t="s">
        <v>2953</v>
      </c>
      <c r="B65" s="39">
        <v>32700</v>
      </c>
      <c r="C65" s="39">
        <v>12000</v>
      </c>
    </row>
    <row r="66" spans="1:3">
      <c r="A66" s="16" t="s">
        <v>406</v>
      </c>
      <c r="B66" s="38">
        <v>50233</v>
      </c>
      <c r="C66" s="38">
        <v>28613</v>
      </c>
    </row>
  </sheetData>
  <mergeCells count="1">
    <mergeCell ref="A1:C1"/>
  </mergeCells>
  <pageMargins left="0.751388888888889" right="0.751388888888889" top="0.550694444444444" bottom="0.354166666666667" header="0.511805555555556" footer="0.511805555555556"/>
  <pageSetup paperSize="9" fitToHeight="0"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71"/>
  <sheetViews>
    <sheetView workbookViewId="0">
      <selection activeCell="A28" sqref="A28"/>
    </sheetView>
  </sheetViews>
  <sheetFormatPr defaultColWidth="9" defaultRowHeight="15" outlineLevelCol="2"/>
  <cols>
    <col min="1" max="1" width="47.0666666666667" style="1" customWidth="1"/>
    <col min="2" max="2" width="29.1" style="1" customWidth="1"/>
    <col min="3" max="3" width="26" style="1" customWidth="1"/>
    <col min="4" max="1997" width="24" style="1" customWidth="1"/>
    <col min="1998" max="16384" width="9" style="1"/>
  </cols>
  <sheetData>
    <row r="1" ht="25.5" spans="1:3">
      <c r="A1" s="2" t="s">
        <v>2954</v>
      </c>
      <c r="B1" s="2"/>
      <c r="C1" s="2"/>
    </row>
    <row r="2" spans="1:3">
      <c r="A2" s="3" t="s">
        <v>2955</v>
      </c>
    </row>
    <row r="3" spans="1:3">
      <c r="A3" s="14" t="s">
        <v>390</v>
      </c>
      <c r="B3" s="15" t="s">
        <v>46</v>
      </c>
      <c r="C3" s="15" t="s">
        <v>391</v>
      </c>
    </row>
    <row r="4" spans="1:3">
      <c r="A4" s="26" t="s">
        <v>2956</v>
      </c>
      <c r="B4" s="17"/>
      <c r="C4" s="17"/>
    </row>
    <row r="5" spans="1:3">
      <c r="A5" s="16" t="s">
        <v>2957</v>
      </c>
      <c r="B5" s="17"/>
      <c r="C5" s="17"/>
    </row>
    <row r="6" spans="1:3">
      <c r="A6" s="26" t="s">
        <v>2958</v>
      </c>
      <c r="B6" s="17"/>
      <c r="C6" s="17"/>
    </row>
    <row r="7" spans="1:3">
      <c r="A7" s="16" t="s">
        <v>2959</v>
      </c>
      <c r="B7" s="17"/>
      <c r="C7" s="17"/>
    </row>
    <row r="8" spans="1:3">
      <c r="A8" s="16" t="s">
        <v>2960</v>
      </c>
      <c r="B8" s="17"/>
      <c r="C8" s="17"/>
    </row>
    <row r="9" spans="1:3">
      <c r="A9" s="16" t="s">
        <v>2961</v>
      </c>
      <c r="B9" s="17"/>
      <c r="C9" s="17"/>
    </row>
    <row r="10" spans="1:3">
      <c r="A10" s="26" t="s">
        <v>2962</v>
      </c>
      <c r="B10" s="17"/>
      <c r="C10" s="17"/>
    </row>
    <row r="11" spans="1:3">
      <c r="A11" s="16" t="s">
        <v>2963</v>
      </c>
      <c r="B11" s="17"/>
      <c r="C11" s="17"/>
    </row>
    <row r="12" spans="1:3">
      <c r="A12" s="16" t="s">
        <v>2964</v>
      </c>
      <c r="B12" s="17"/>
      <c r="C12" s="17"/>
    </row>
    <row r="13" spans="1:3">
      <c r="A13" s="16" t="s">
        <v>2965</v>
      </c>
      <c r="B13" s="17"/>
      <c r="C13" s="17"/>
    </row>
    <row r="14" spans="1:3">
      <c r="A14" s="26" t="s">
        <v>2966</v>
      </c>
      <c r="B14" s="17">
        <v>800</v>
      </c>
      <c r="C14" s="17"/>
    </row>
    <row r="15" spans="1:3">
      <c r="A15" s="16" t="s">
        <v>2967</v>
      </c>
      <c r="B15" s="17"/>
      <c r="C15" s="17"/>
    </row>
    <row r="16" spans="1:3">
      <c r="A16" s="16" t="s">
        <v>2968</v>
      </c>
      <c r="B16" s="17"/>
      <c r="C16" s="17"/>
    </row>
    <row r="17" spans="1:3">
      <c r="A17" s="25" t="s">
        <v>2969</v>
      </c>
      <c r="B17" s="17">
        <v>800</v>
      </c>
      <c r="C17" s="17"/>
    </row>
    <row r="18" spans="1:3">
      <c r="A18" s="26" t="s">
        <v>2970</v>
      </c>
      <c r="B18" s="17">
        <v>8836</v>
      </c>
      <c r="C18" s="17">
        <v>7168</v>
      </c>
    </row>
    <row r="19" spans="1:3">
      <c r="A19" s="16" t="s">
        <v>2971</v>
      </c>
      <c r="B19" s="17">
        <v>2004</v>
      </c>
      <c r="C19" s="17">
        <v>1300</v>
      </c>
    </row>
    <row r="20" spans="1:3">
      <c r="A20" s="16" t="s">
        <v>2972</v>
      </c>
      <c r="B20" s="17"/>
      <c r="C20" s="17"/>
    </row>
    <row r="21" spans="1:3">
      <c r="A21" s="16" t="s">
        <v>2973</v>
      </c>
      <c r="B21" s="17"/>
      <c r="C21" s="17"/>
    </row>
    <row r="22" spans="1:3">
      <c r="A22" s="16" t="s">
        <v>2974</v>
      </c>
      <c r="B22" s="17"/>
      <c r="C22" s="17"/>
    </row>
    <row r="23" spans="1:3">
      <c r="A23" s="16" t="s">
        <v>2975</v>
      </c>
      <c r="B23" s="17"/>
      <c r="C23" s="17"/>
    </row>
    <row r="24" spans="1:3">
      <c r="A24" s="16" t="s">
        <v>2976</v>
      </c>
      <c r="B24" s="17">
        <v>3832</v>
      </c>
      <c r="C24" s="17">
        <v>5168</v>
      </c>
    </row>
    <row r="25" spans="1:3">
      <c r="A25" s="16" t="s">
        <v>2977</v>
      </c>
      <c r="B25" s="17"/>
      <c r="C25" s="17"/>
    </row>
    <row r="26" spans="1:3">
      <c r="A26" s="16" t="s">
        <v>2978</v>
      </c>
      <c r="B26" s="17"/>
      <c r="C26" s="17"/>
    </row>
    <row r="27" spans="1:3">
      <c r="A27" s="16" t="s">
        <v>2979</v>
      </c>
      <c r="B27" s="17"/>
      <c r="C27" s="17"/>
    </row>
    <row r="28" spans="1:3">
      <c r="A28" s="16" t="s">
        <v>2980</v>
      </c>
      <c r="B28" s="17"/>
      <c r="C28" s="17"/>
    </row>
    <row r="29" spans="1:3">
      <c r="A29" s="25" t="s">
        <v>2969</v>
      </c>
      <c r="B29" s="17">
        <v>3000</v>
      </c>
      <c r="C29" s="17">
        <v>700</v>
      </c>
    </row>
    <row r="30" spans="1:3">
      <c r="A30" s="26" t="s">
        <v>2981</v>
      </c>
      <c r="B30" s="17"/>
      <c r="C30" s="17"/>
    </row>
    <row r="31" spans="1:3">
      <c r="A31" s="16" t="s">
        <v>2982</v>
      </c>
      <c r="B31" s="17"/>
      <c r="C31" s="17"/>
    </row>
    <row r="32" spans="1:3">
      <c r="A32" s="16" t="s">
        <v>2983</v>
      </c>
      <c r="B32" s="17"/>
      <c r="C32" s="17"/>
    </row>
    <row r="33" spans="1:3">
      <c r="A33" s="16" t="s">
        <v>2984</v>
      </c>
      <c r="B33" s="17"/>
      <c r="C33" s="17"/>
    </row>
    <row r="34" spans="1:3">
      <c r="A34" s="16" t="s">
        <v>2985</v>
      </c>
      <c r="B34" s="17"/>
      <c r="C34" s="17"/>
    </row>
    <row r="35" spans="1:3">
      <c r="A35" s="16" t="s">
        <v>2986</v>
      </c>
      <c r="B35" s="17"/>
      <c r="C35" s="17"/>
    </row>
    <row r="36" spans="1:3">
      <c r="A36" s="26" t="s">
        <v>2987</v>
      </c>
      <c r="B36" s="17"/>
      <c r="C36" s="17"/>
    </row>
    <row r="37" spans="1:3">
      <c r="A37" s="16" t="s">
        <v>2988</v>
      </c>
      <c r="B37" s="17"/>
      <c r="C37" s="17"/>
    </row>
    <row r="38" spans="1:3">
      <c r="A38" s="16" t="s">
        <v>2989</v>
      </c>
      <c r="B38" s="17"/>
      <c r="C38" s="17"/>
    </row>
    <row r="39" spans="1:3">
      <c r="A39" s="16" t="s">
        <v>2990</v>
      </c>
      <c r="B39" s="17"/>
      <c r="C39" s="17"/>
    </row>
    <row r="40" spans="1:3">
      <c r="A40" s="16" t="s">
        <v>2991</v>
      </c>
      <c r="B40" s="17"/>
      <c r="C40" s="17"/>
    </row>
    <row r="41" spans="1:3">
      <c r="A41" s="16" t="s">
        <v>2992</v>
      </c>
      <c r="B41" s="17"/>
      <c r="C41" s="17"/>
    </row>
    <row r="42" spans="1:3">
      <c r="A42" s="16" t="s">
        <v>2993</v>
      </c>
      <c r="B42" s="17"/>
      <c r="C42" s="17"/>
    </row>
    <row r="43" spans="1:3">
      <c r="A43" s="16" t="s">
        <v>2994</v>
      </c>
      <c r="B43" s="17"/>
      <c r="C43" s="17"/>
    </row>
    <row r="44" spans="1:3">
      <c r="A44" s="16" t="s">
        <v>2995</v>
      </c>
      <c r="B44" s="17"/>
      <c r="C44" s="17"/>
    </row>
    <row r="45" spans="1:3">
      <c r="A45" s="26" t="s">
        <v>2996</v>
      </c>
      <c r="B45" s="17"/>
      <c r="C45" s="17"/>
    </row>
    <row r="46" spans="1:3">
      <c r="A46" s="16" t="s">
        <v>2997</v>
      </c>
      <c r="B46" s="17"/>
      <c r="C46" s="17"/>
    </row>
    <row r="47" spans="1:3">
      <c r="A47" s="26" t="s">
        <v>2998</v>
      </c>
      <c r="B47" s="17"/>
      <c r="C47" s="17"/>
    </row>
    <row r="48" spans="1:3">
      <c r="A48" s="16" t="s">
        <v>2206</v>
      </c>
      <c r="B48" s="17"/>
      <c r="C48" s="17"/>
    </row>
    <row r="49" spans="1:3">
      <c r="A49" s="26" t="s">
        <v>2999</v>
      </c>
      <c r="B49" s="17">
        <v>21534</v>
      </c>
      <c r="C49" s="17">
        <v>12950</v>
      </c>
    </row>
    <row r="50" spans="1:3">
      <c r="A50" s="16" t="s">
        <v>3000</v>
      </c>
      <c r="B50" s="17">
        <v>20254</v>
      </c>
      <c r="C50" s="17">
        <v>12000</v>
      </c>
    </row>
    <row r="51" spans="1:3">
      <c r="A51" s="16" t="s">
        <v>3001</v>
      </c>
      <c r="B51" s="17"/>
      <c r="C51" s="17"/>
    </row>
    <row r="52" spans="1:3">
      <c r="A52" s="16" t="s">
        <v>3002</v>
      </c>
      <c r="B52" s="17"/>
      <c r="C52" s="17"/>
    </row>
    <row r="53" spans="1:3">
      <c r="A53" s="16" t="s">
        <v>3003</v>
      </c>
      <c r="B53" s="17">
        <v>1280</v>
      </c>
      <c r="C53" s="17">
        <v>950</v>
      </c>
    </row>
    <row r="54" spans="1:3">
      <c r="A54" s="26" t="s">
        <v>3004</v>
      </c>
      <c r="B54" s="17">
        <v>4920</v>
      </c>
      <c r="C54" s="17">
        <v>5250</v>
      </c>
    </row>
    <row r="55" spans="1:3">
      <c r="A55" s="16" t="s">
        <v>3005</v>
      </c>
      <c r="B55" s="17">
        <v>4920</v>
      </c>
      <c r="C55" s="17">
        <v>5250</v>
      </c>
    </row>
    <row r="56" spans="1:3">
      <c r="A56" s="26" t="s">
        <v>3006</v>
      </c>
      <c r="B56" s="17">
        <v>31</v>
      </c>
      <c r="C56" s="17"/>
    </row>
    <row r="57" spans="1:3">
      <c r="A57" s="16" t="s">
        <v>3007</v>
      </c>
      <c r="B57" s="17">
        <v>31</v>
      </c>
      <c r="C57" s="17"/>
    </row>
    <row r="58" spans="1:3">
      <c r="A58" s="26" t="s">
        <v>3008</v>
      </c>
      <c r="B58" s="17"/>
      <c r="C58" s="17"/>
    </row>
    <row r="59" spans="1:3">
      <c r="A59" s="16" t="s">
        <v>2528</v>
      </c>
      <c r="B59" s="17"/>
      <c r="C59" s="17"/>
    </row>
    <row r="60" spans="1:3">
      <c r="A60" s="16" t="s">
        <v>3009</v>
      </c>
      <c r="B60" s="17"/>
      <c r="C60" s="17"/>
    </row>
    <row r="61" spans="1:3">
      <c r="A61" s="26" t="s">
        <v>105</v>
      </c>
      <c r="B61" s="17">
        <v>36121</v>
      </c>
      <c r="C61" s="17">
        <v>25368</v>
      </c>
    </row>
    <row r="62" spans="1:3">
      <c r="A62" s="16" t="s">
        <v>419</v>
      </c>
      <c r="B62" s="17"/>
      <c r="C62" s="17"/>
    </row>
    <row r="63" spans="1:3">
      <c r="A63" s="16" t="s">
        <v>3010</v>
      </c>
      <c r="B63" s="17"/>
      <c r="C63" s="17"/>
    </row>
    <row r="64" spans="1:3">
      <c r="A64" s="16" t="s">
        <v>423</v>
      </c>
      <c r="B64" s="17">
        <v>19</v>
      </c>
      <c r="C64" s="17"/>
    </row>
    <row r="65" spans="1:3">
      <c r="A65" s="16" t="s">
        <v>309</v>
      </c>
      <c r="B65" s="17"/>
      <c r="C65" s="17"/>
    </row>
    <row r="66" spans="1:3">
      <c r="A66" s="16" t="s">
        <v>383</v>
      </c>
      <c r="B66" s="17">
        <v>10662</v>
      </c>
      <c r="C66" s="17">
        <v>2045</v>
      </c>
    </row>
    <row r="67" spans="1:3">
      <c r="A67" s="16" t="s">
        <v>327</v>
      </c>
      <c r="B67" s="17"/>
      <c r="C67" s="17"/>
    </row>
    <row r="68" spans="1:3">
      <c r="A68" s="16" t="s">
        <v>314</v>
      </c>
      <c r="B68" s="17">
        <v>3000</v>
      </c>
      <c r="C68" s="17">
        <v>1200</v>
      </c>
    </row>
    <row r="69" spans="1:3">
      <c r="A69" s="16" t="s">
        <v>3011</v>
      </c>
      <c r="B69" s="17"/>
      <c r="C69" s="17"/>
    </row>
    <row r="70" spans="1:3">
      <c r="A70" s="16" t="s">
        <v>3012</v>
      </c>
      <c r="B70" s="17"/>
      <c r="C70" s="17"/>
    </row>
    <row r="71" spans="1:3">
      <c r="A71" s="26" t="s">
        <v>424</v>
      </c>
      <c r="B71" s="17">
        <v>49802</v>
      </c>
      <c r="C71" s="17">
        <v>28613</v>
      </c>
    </row>
  </sheetData>
  <mergeCells count="1">
    <mergeCell ref="A1:C1"/>
  </mergeCells>
  <pageMargins left="0.354166666666667" right="0.156944444444444" top="0.590277777777778" bottom="0.550694444444444" header="0.511805555555556" footer="0.511805555555556"/>
  <pageSetup paperSize="9" fitToHeight="0"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workbookViewId="0">
      <selection activeCell="C16" sqref="C16"/>
    </sheetView>
  </sheetViews>
  <sheetFormatPr defaultColWidth="9.7" defaultRowHeight="15.6" customHeight="1" outlineLevelCol="3"/>
  <cols>
    <col min="1" max="1" width="32.7466666666667" style="30" customWidth="1"/>
    <col min="2" max="2" width="17.0733333333333" style="30" customWidth="1"/>
    <col min="3" max="3" width="34.7066666666667" style="30" customWidth="1"/>
    <col min="4" max="4" width="21.3933333333333" style="30" customWidth="1"/>
    <col min="5" max="256" width="9.7" style="30" customWidth="1"/>
    <col min="257" max="16384" width="9.7" style="30"/>
  </cols>
  <sheetData>
    <row r="1" ht="30.95" customHeight="1" spans="1:4">
      <c r="A1" s="31" t="s">
        <v>3013</v>
      </c>
      <c r="B1" s="31"/>
      <c r="C1" s="31"/>
      <c r="D1" s="31"/>
    </row>
    <row r="2" ht="21" customHeight="1" spans="1:4">
      <c r="A2" s="32" t="s">
        <v>3014</v>
      </c>
      <c r="B2" s="32"/>
      <c r="C2" s="32"/>
      <c r="D2" s="32"/>
    </row>
    <row r="3" ht="17.1" customHeight="1" spans="1:4">
      <c r="A3" s="33" t="s">
        <v>108</v>
      </c>
      <c r="B3" s="33" t="s">
        <v>2591</v>
      </c>
      <c r="C3" s="33" t="s">
        <v>108</v>
      </c>
      <c r="D3" s="33" t="s">
        <v>2591</v>
      </c>
    </row>
    <row r="4" ht="17.25" customHeight="1" spans="1:4">
      <c r="A4" s="34" t="s">
        <v>3015</v>
      </c>
      <c r="B4" s="35">
        <v>200</v>
      </c>
      <c r="C4" s="34" t="s">
        <v>2592</v>
      </c>
      <c r="D4" s="35">
        <v>19418</v>
      </c>
    </row>
    <row r="5" ht="17.25" customHeight="1" spans="1:4">
      <c r="A5" s="34" t="s">
        <v>3016</v>
      </c>
      <c r="B5" s="35">
        <v>1500</v>
      </c>
      <c r="C5" s="34" t="s">
        <v>3017</v>
      </c>
      <c r="D5" s="35"/>
    </row>
    <row r="6" ht="17.25" customHeight="1" spans="1:4">
      <c r="A6" s="34" t="s">
        <v>3018</v>
      </c>
      <c r="B6" s="35">
        <v>1500</v>
      </c>
      <c r="C6" s="34" t="s">
        <v>3019</v>
      </c>
      <c r="D6" s="35"/>
    </row>
    <row r="7" ht="17.25" customHeight="1" spans="1:4">
      <c r="A7" s="34" t="s">
        <v>283</v>
      </c>
      <c r="B7" s="35"/>
      <c r="C7" s="34" t="s">
        <v>283</v>
      </c>
      <c r="D7" s="35"/>
    </row>
    <row r="8" ht="17.25" customHeight="1" spans="1:4">
      <c r="A8" s="34" t="s">
        <v>284</v>
      </c>
      <c r="B8" s="35"/>
      <c r="C8" s="34" t="s">
        <v>284</v>
      </c>
      <c r="D8" s="35"/>
    </row>
    <row r="9" ht="17.25" customHeight="1" spans="1:4">
      <c r="A9" s="34" t="s">
        <v>285</v>
      </c>
      <c r="B9" s="35"/>
      <c r="C9" s="34" t="s">
        <v>285</v>
      </c>
      <c r="D9" s="35"/>
    </row>
    <row r="10" ht="17.25" customHeight="1" spans="1:4">
      <c r="A10" s="34" t="s">
        <v>287</v>
      </c>
      <c r="B10" s="35"/>
      <c r="C10" s="34" t="s">
        <v>287</v>
      </c>
      <c r="D10" s="35"/>
    </row>
    <row r="11" ht="17.25" customHeight="1" spans="1:4">
      <c r="A11" s="34" t="s">
        <v>288</v>
      </c>
      <c r="B11" s="35">
        <v>1500</v>
      </c>
      <c r="C11" s="34" t="s">
        <v>288</v>
      </c>
      <c r="D11" s="35"/>
    </row>
    <row r="12" ht="17.25" customHeight="1" spans="1:4">
      <c r="A12" s="34" t="s">
        <v>289</v>
      </c>
      <c r="B12" s="35"/>
      <c r="C12" s="34" t="s">
        <v>289</v>
      </c>
      <c r="D12" s="35"/>
    </row>
    <row r="13" ht="17.25" customHeight="1" spans="1:4">
      <c r="A13" s="34" t="s">
        <v>290</v>
      </c>
      <c r="B13" s="35"/>
      <c r="C13" s="34" t="s">
        <v>290</v>
      </c>
      <c r="D13" s="35"/>
    </row>
    <row r="14" ht="17.25" customHeight="1" spans="1:4">
      <c r="A14" s="34" t="s">
        <v>291</v>
      </c>
      <c r="B14" s="35"/>
      <c r="C14" s="34" t="s">
        <v>291</v>
      </c>
      <c r="D14" s="35"/>
    </row>
    <row r="15" ht="17.25" customHeight="1" spans="1:4">
      <c r="A15" s="34" t="s">
        <v>298</v>
      </c>
      <c r="B15" s="35"/>
      <c r="C15" s="34" t="s">
        <v>299</v>
      </c>
      <c r="D15" s="35"/>
    </row>
    <row r="16" ht="17.25" customHeight="1" spans="1:4">
      <c r="A16" s="34" t="s">
        <v>3020</v>
      </c>
      <c r="B16" s="35"/>
      <c r="C16" s="34" t="s">
        <v>3021</v>
      </c>
      <c r="D16" s="35">
        <v>700</v>
      </c>
    </row>
    <row r="17" ht="17.25" customHeight="1" spans="1:4">
      <c r="A17" s="34" t="s">
        <v>3022</v>
      </c>
      <c r="B17" s="35"/>
      <c r="C17" s="34" t="s">
        <v>3023</v>
      </c>
      <c r="D17" s="35"/>
    </row>
    <row r="18" ht="17.25" customHeight="1" spans="1:4">
      <c r="A18" s="34" t="s">
        <v>3024</v>
      </c>
      <c r="B18" s="35"/>
      <c r="C18" s="34"/>
      <c r="D18" s="36"/>
    </row>
    <row r="19" ht="17.25" customHeight="1" spans="1:4">
      <c r="A19" s="34" t="s">
        <v>3025</v>
      </c>
      <c r="B19" s="35">
        <v>9313</v>
      </c>
      <c r="C19" s="34"/>
      <c r="D19" s="36"/>
    </row>
    <row r="20" ht="17.25" customHeight="1" spans="1:4">
      <c r="A20" s="34" t="s">
        <v>3026</v>
      </c>
      <c r="B20" s="35"/>
      <c r="C20" s="34" t="s">
        <v>3027</v>
      </c>
      <c r="D20" s="35"/>
    </row>
    <row r="21" ht="17.25" customHeight="1" spans="1:4">
      <c r="A21" s="34" t="s">
        <v>3028</v>
      </c>
      <c r="B21" s="35">
        <v>5600</v>
      </c>
      <c r="C21" s="34"/>
      <c r="D21" s="37"/>
    </row>
    <row r="22" ht="17.25" customHeight="1" spans="1:4">
      <c r="A22" s="34" t="s">
        <v>3029</v>
      </c>
      <c r="B22" s="35">
        <v>5600</v>
      </c>
      <c r="C22" s="34"/>
      <c r="D22" s="37"/>
    </row>
    <row r="23" ht="17.25" customHeight="1" spans="1:4">
      <c r="A23" s="34" t="s">
        <v>313</v>
      </c>
      <c r="B23" s="35"/>
      <c r="C23" s="34" t="s">
        <v>314</v>
      </c>
      <c r="D23" s="35">
        <v>1200</v>
      </c>
    </row>
    <row r="24" ht="17.25" customHeight="1" spans="1:4">
      <c r="A24" s="34" t="s">
        <v>315</v>
      </c>
      <c r="B24" s="35"/>
      <c r="C24" s="34" t="s">
        <v>3030</v>
      </c>
      <c r="D24" s="35">
        <v>1200</v>
      </c>
    </row>
    <row r="25" ht="17.25" customHeight="1" spans="1:4">
      <c r="A25" s="34" t="s">
        <v>3031</v>
      </c>
      <c r="B25" s="35"/>
      <c r="C25" s="34" t="s">
        <v>3032</v>
      </c>
      <c r="D25" s="37"/>
    </row>
    <row r="26" ht="17.25" customHeight="1" spans="1:4">
      <c r="A26" s="34" t="s">
        <v>326</v>
      </c>
      <c r="B26" s="35">
        <v>12000</v>
      </c>
      <c r="C26" s="34" t="s">
        <v>327</v>
      </c>
      <c r="D26" s="35"/>
    </row>
    <row r="27" ht="17.25" customHeight="1" spans="1:4">
      <c r="A27" s="34" t="s">
        <v>3033</v>
      </c>
      <c r="B27" s="35">
        <v>12000</v>
      </c>
      <c r="C27" s="34" t="s">
        <v>2515</v>
      </c>
      <c r="D27" s="36">
        <v>5250</v>
      </c>
    </row>
    <row r="28" ht="17.25" customHeight="1" spans="1:4">
      <c r="A28" s="34" t="s">
        <v>3034</v>
      </c>
      <c r="B28" s="35"/>
      <c r="C28" s="34" t="s">
        <v>3035</v>
      </c>
      <c r="D28" s="35"/>
    </row>
    <row r="29" ht="17.25" customHeight="1" spans="1:4">
      <c r="A29" s="34" t="s">
        <v>3036</v>
      </c>
      <c r="B29" s="35"/>
      <c r="C29" s="34" t="s">
        <v>3037</v>
      </c>
      <c r="D29" s="35"/>
    </row>
    <row r="30" ht="17.25" customHeight="1" spans="1:4">
      <c r="A30" s="34"/>
      <c r="B30" s="36"/>
      <c r="C30" s="34" t="s">
        <v>3038</v>
      </c>
      <c r="D30" s="35"/>
    </row>
    <row r="31" ht="17.25" customHeight="1" spans="1:4">
      <c r="A31" s="34"/>
      <c r="B31" s="36"/>
      <c r="C31" s="34" t="s">
        <v>3039</v>
      </c>
      <c r="D31" s="35">
        <v>2045</v>
      </c>
    </row>
    <row r="32" ht="17.1" customHeight="1" spans="1:4">
      <c r="A32" s="33" t="s">
        <v>3040</v>
      </c>
      <c r="B32" s="35">
        <v>28613</v>
      </c>
      <c r="C32" s="33" t="s">
        <v>3041</v>
      </c>
      <c r="D32" s="35">
        <v>28613</v>
      </c>
    </row>
  </sheetData>
  <mergeCells count="2">
    <mergeCell ref="A1:D1"/>
    <mergeCell ref="A2:D2"/>
  </mergeCells>
  <pageMargins left="0.75" right="0.75" top="0.590277777777778" bottom="0.15625" header="0" footer="0.0388888888888889"/>
  <pageSetup paperSize="9" scale="9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77"/>
  <sheetViews>
    <sheetView topLeftCell="A50" workbookViewId="0">
      <selection activeCell="B54" sqref="B54"/>
    </sheetView>
  </sheetViews>
  <sheetFormatPr defaultColWidth="9" defaultRowHeight="15" outlineLevelCol="1"/>
  <cols>
    <col min="1" max="1" width="51.42" style="1" customWidth="1"/>
    <col min="2" max="2" width="43.3" style="1" customWidth="1"/>
    <col min="3" max="1998" width="15" style="1" customWidth="1"/>
    <col min="1999" max="16384" width="9" style="1"/>
  </cols>
  <sheetData>
    <row r="1" ht="25.5" spans="1:2">
      <c r="A1" s="2" t="s">
        <v>3042</v>
      </c>
      <c r="B1" s="2"/>
    </row>
    <row r="2" spans="1:2">
      <c r="A2" s="3" t="s">
        <v>3043</v>
      </c>
      <c r="B2" s="4" t="s">
        <v>42</v>
      </c>
    </row>
    <row r="3" spans="1:2">
      <c r="A3" s="14" t="s">
        <v>390</v>
      </c>
      <c r="B3" s="24" t="s">
        <v>427</v>
      </c>
    </row>
    <row r="4" spans="1:2">
      <c r="A4" s="27" t="s">
        <v>3044</v>
      </c>
      <c r="B4" s="24"/>
    </row>
    <row r="5" spans="1:2">
      <c r="A5" s="28" t="s">
        <v>3045</v>
      </c>
      <c r="B5" s="24"/>
    </row>
    <row r="6" spans="1:2">
      <c r="A6" s="29" t="s">
        <v>3046</v>
      </c>
      <c r="B6" s="24"/>
    </row>
    <row r="7" spans="1:2">
      <c r="A7" s="29" t="s">
        <v>3047</v>
      </c>
      <c r="B7" s="24"/>
    </row>
    <row r="8" spans="1:2">
      <c r="A8" s="29" t="s">
        <v>3048</v>
      </c>
      <c r="B8" s="24"/>
    </row>
    <row r="9" spans="1:2">
      <c r="A9" s="29" t="s">
        <v>3049</v>
      </c>
      <c r="B9" s="24"/>
    </row>
    <row r="10" ht="19" customHeight="1" spans="1:2">
      <c r="A10" s="29" t="s">
        <v>3050</v>
      </c>
      <c r="B10" s="24"/>
    </row>
    <row r="11" spans="1:2">
      <c r="A11" s="27" t="s">
        <v>3051</v>
      </c>
      <c r="B11" s="17"/>
    </row>
    <row r="12" spans="1:2">
      <c r="A12" s="16" t="s">
        <v>2957</v>
      </c>
      <c r="B12" s="17"/>
    </row>
    <row r="13" spans="1:2">
      <c r="A13" s="16" t="s">
        <v>3052</v>
      </c>
      <c r="B13" s="17"/>
    </row>
    <row r="14" spans="1:2">
      <c r="A14" s="16" t="s">
        <v>3053</v>
      </c>
      <c r="B14" s="17"/>
    </row>
    <row r="15" spans="1:2">
      <c r="A15" s="16" t="s">
        <v>3054</v>
      </c>
      <c r="B15" s="17"/>
    </row>
    <row r="16" spans="1:2">
      <c r="A16" s="16" t="s">
        <v>3055</v>
      </c>
      <c r="B16" s="17"/>
    </row>
    <row r="17" spans="1:2">
      <c r="A17" s="16" t="s">
        <v>3056</v>
      </c>
      <c r="B17" s="17"/>
    </row>
    <row r="18" spans="1:2">
      <c r="A18" s="16" t="s">
        <v>3057</v>
      </c>
      <c r="B18" s="17"/>
    </row>
    <row r="19" spans="1:2">
      <c r="A19" s="25" t="s">
        <v>3058</v>
      </c>
      <c r="B19" s="17"/>
    </row>
    <row r="20" spans="1:2">
      <c r="A20" s="16" t="s">
        <v>2959</v>
      </c>
      <c r="B20" s="17"/>
    </row>
    <row r="21" spans="1:2">
      <c r="A21" s="16" t="s">
        <v>3059</v>
      </c>
      <c r="B21" s="17"/>
    </row>
    <row r="22" spans="1:2">
      <c r="A22" s="16" t="s">
        <v>3060</v>
      </c>
      <c r="B22" s="17"/>
    </row>
    <row r="23" spans="1:2">
      <c r="A23" s="16" t="s">
        <v>3061</v>
      </c>
      <c r="B23" s="17"/>
    </row>
    <row r="24" spans="1:2">
      <c r="A24" s="16" t="s">
        <v>3062</v>
      </c>
      <c r="B24" s="17"/>
    </row>
    <row r="25" spans="1:2">
      <c r="A25" s="16" t="s">
        <v>3063</v>
      </c>
      <c r="B25" s="17"/>
    </row>
    <row r="26" spans="1:2">
      <c r="A26" s="16" t="s">
        <v>2960</v>
      </c>
      <c r="B26" s="17"/>
    </row>
    <row r="27" spans="1:2">
      <c r="A27" s="16" t="s">
        <v>3064</v>
      </c>
      <c r="B27" s="17"/>
    </row>
    <row r="28" spans="1:2">
      <c r="A28" s="16" t="s">
        <v>3065</v>
      </c>
      <c r="B28" s="17"/>
    </row>
    <row r="29" spans="1:2">
      <c r="A29" s="16" t="s">
        <v>3066</v>
      </c>
      <c r="B29" s="17"/>
    </row>
    <row r="30" spans="1:2">
      <c r="A30" s="16" t="s">
        <v>3067</v>
      </c>
      <c r="B30" s="17"/>
    </row>
    <row r="31" spans="1:2">
      <c r="A31" s="16" t="s">
        <v>3068</v>
      </c>
      <c r="B31" s="17"/>
    </row>
    <row r="32" spans="1:2">
      <c r="A32" s="16" t="s">
        <v>2961</v>
      </c>
      <c r="B32" s="17"/>
    </row>
    <row r="33" spans="1:2">
      <c r="A33" s="16" t="s">
        <v>3069</v>
      </c>
      <c r="B33" s="17"/>
    </row>
    <row r="34" spans="1:2">
      <c r="A34" s="16" t="s">
        <v>3070</v>
      </c>
      <c r="B34" s="17"/>
    </row>
    <row r="35" spans="1:2">
      <c r="A35" s="16" t="s">
        <v>2962</v>
      </c>
      <c r="B35" s="17"/>
    </row>
    <row r="36" spans="1:2">
      <c r="A36" s="16" t="s">
        <v>2963</v>
      </c>
      <c r="B36" s="17"/>
    </row>
    <row r="37" spans="1:2">
      <c r="A37" s="16" t="s">
        <v>3071</v>
      </c>
      <c r="B37" s="17"/>
    </row>
    <row r="38" spans="1:2">
      <c r="A38" s="16" t="s">
        <v>3072</v>
      </c>
      <c r="B38" s="17"/>
    </row>
    <row r="39" spans="1:2">
      <c r="A39" s="16" t="s">
        <v>3073</v>
      </c>
      <c r="B39" s="17"/>
    </row>
    <row r="40" spans="1:2">
      <c r="A40" s="16" t="s">
        <v>2964</v>
      </c>
      <c r="B40" s="17"/>
    </row>
    <row r="41" spans="1:2">
      <c r="A41" s="16" t="s">
        <v>3071</v>
      </c>
      <c r="B41" s="17"/>
    </row>
    <row r="42" spans="1:2">
      <c r="A42" s="16" t="s">
        <v>3072</v>
      </c>
      <c r="B42" s="17"/>
    </row>
    <row r="43" spans="1:2">
      <c r="A43" s="16" t="s">
        <v>3074</v>
      </c>
      <c r="B43" s="17"/>
    </row>
    <row r="44" spans="1:2">
      <c r="A44" s="16" t="s">
        <v>2965</v>
      </c>
      <c r="B44" s="17"/>
    </row>
    <row r="45" spans="1:2">
      <c r="A45" s="16" t="s">
        <v>3072</v>
      </c>
      <c r="B45" s="17"/>
    </row>
    <row r="46" customHeight="1" spans="1:2">
      <c r="A46" s="16" t="s">
        <v>3075</v>
      </c>
      <c r="B46" s="17"/>
    </row>
    <row r="47" spans="1:2">
      <c r="A47" s="16" t="s">
        <v>2966</v>
      </c>
      <c r="B47" s="17"/>
    </row>
    <row r="48" spans="1:2">
      <c r="A48" s="16" t="s">
        <v>2967</v>
      </c>
      <c r="B48" s="17"/>
    </row>
    <row r="49" spans="1:2">
      <c r="A49" s="16" t="s">
        <v>3076</v>
      </c>
      <c r="B49" s="17"/>
    </row>
    <row r="50" spans="1:2">
      <c r="A50" s="16" t="s">
        <v>3077</v>
      </c>
      <c r="B50" s="17"/>
    </row>
    <row r="51" spans="1:2">
      <c r="A51" s="16" t="s">
        <v>3078</v>
      </c>
      <c r="B51" s="17"/>
    </row>
    <row r="52" spans="1:2">
      <c r="A52" s="16" t="s">
        <v>3079</v>
      </c>
      <c r="B52" s="17"/>
    </row>
    <row r="53" spans="1:2">
      <c r="A53" s="16" t="s">
        <v>2968</v>
      </c>
      <c r="B53" s="17"/>
    </row>
    <row r="54" spans="1:2">
      <c r="A54" s="16" t="s">
        <v>3080</v>
      </c>
      <c r="B54" s="17"/>
    </row>
    <row r="55" spans="1:2">
      <c r="A55" s="16" t="s">
        <v>3081</v>
      </c>
      <c r="B55" s="17"/>
    </row>
    <row r="56" spans="1:2">
      <c r="A56" s="16" t="s">
        <v>3082</v>
      </c>
      <c r="B56" s="17"/>
    </row>
    <row r="57" spans="1:2">
      <c r="A57" s="16" t="s">
        <v>3083</v>
      </c>
      <c r="B57" s="17"/>
    </row>
    <row r="58" spans="1:2">
      <c r="A58" s="25" t="s">
        <v>2969</v>
      </c>
      <c r="B58" s="17"/>
    </row>
    <row r="59" spans="1:2">
      <c r="A59" s="26" t="s">
        <v>2970</v>
      </c>
      <c r="B59" s="17">
        <v>7168</v>
      </c>
    </row>
    <row r="60" spans="1:2">
      <c r="A60" s="16" t="s">
        <v>2971</v>
      </c>
      <c r="B60" s="17">
        <v>1300</v>
      </c>
    </row>
    <row r="61" spans="1:2">
      <c r="A61" s="16" t="s">
        <v>3084</v>
      </c>
      <c r="B61" s="17"/>
    </row>
    <row r="62" spans="1:2">
      <c r="A62" s="16" t="s">
        <v>3085</v>
      </c>
      <c r="B62" s="17"/>
    </row>
    <row r="63" spans="1:2">
      <c r="A63" s="16" t="s">
        <v>3086</v>
      </c>
      <c r="B63" s="17"/>
    </row>
    <row r="64" spans="1:2">
      <c r="A64" s="16" t="s">
        <v>3087</v>
      </c>
      <c r="B64" s="17"/>
    </row>
    <row r="65" spans="1:2">
      <c r="A65" s="16" t="s">
        <v>3088</v>
      </c>
      <c r="B65" s="17"/>
    </row>
    <row r="66" spans="1:2">
      <c r="A66" s="16" t="s">
        <v>3089</v>
      </c>
      <c r="B66" s="17"/>
    </row>
    <row r="67" spans="1:2">
      <c r="A67" s="16" t="s">
        <v>3090</v>
      </c>
      <c r="B67" s="17"/>
    </row>
    <row r="68" spans="1:2">
      <c r="A68" s="16" t="s">
        <v>3091</v>
      </c>
      <c r="B68" s="17"/>
    </row>
    <row r="69" spans="1:2">
      <c r="A69" s="16" t="s">
        <v>3092</v>
      </c>
      <c r="B69" s="17"/>
    </row>
    <row r="70" spans="1:2">
      <c r="A70" s="16" t="s">
        <v>3093</v>
      </c>
      <c r="B70" s="17"/>
    </row>
    <row r="71" spans="1:2">
      <c r="A71" s="16" t="s">
        <v>3094</v>
      </c>
      <c r="B71" s="17"/>
    </row>
    <row r="72" spans="1:2">
      <c r="A72" s="16" t="s">
        <v>3095</v>
      </c>
      <c r="B72" s="17"/>
    </row>
    <row r="73" spans="1:2">
      <c r="A73" s="16" t="s">
        <v>3096</v>
      </c>
      <c r="B73" s="17"/>
    </row>
    <row r="74" spans="1:2">
      <c r="A74" s="16" t="s">
        <v>3097</v>
      </c>
      <c r="B74" s="17"/>
    </row>
    <row r="75" spans="1:2">
      <c r="A75" s="16" t="s">
        <v>3098</v>
      </c>
      <c r="B75" s="17"/>
    </row>
    <row r="76" spans="1:2">
      <c r="A76" s="16" t="s">
        <v>2972</v>
      </c>
      <c r="B76" s="17"/>
    </row>
    <row r="77" spans="1:2">
      <c r="A77" s="16" t="s">
        <v>3084</v>
      </c>
      <c r="B77" s="17"/>
    </row>
    <row r="78" spans="1:2">
      <c r="A78" s="16" t="s">
        <v>3085</v>
      </c>
      <c r="B78" s="17"/>
    </row>
    <row r="79" spans="1:2">
      <c r="A79" s="16" t="s">
        <v>3099</v>
      </c>
      <c r="B79" s="17"/>
    </row>
    <row r="80" spans="1:2">
      <c r="A80" s="16" t="s">
        <v>2973</v>
      </c>
      <c r="B80" s="17"/>
    </row>
    <row r="81" spans="1:2">
      <c r="A81" s="16" t="s">
        <v>2974</v>
      </c>
      <c r="B81" s="17"/>
    </row>
    <row r="82" spans="1:2">
      <c r="A82" s="16" t="s">
        <v>3100</v>
      </c>
      <c r="B82" s="17"/>
    </row>
    <row r="83" spans="1:2">
      <c r="A83" s="16" t="s">
        <v>3101</v>
      </c>
      <c r="B83" s="17"/>
    </row>
    <row r="84" spans="1:2">
      <c r="A84" s="16" t="s">
        <v>3102</v>
      </c>
      <c r="B84" s="17"/>
    </row>
    <row r="85" spans="1:2">
      <c r="A85" s="16" t="s">
        <v>3103</v>
      </c>
      <c r="B85" s="17"/>
    </row>
    <row r="86" spans="1:2">
      <c r="A86" s="16" t="s">
        <v>3104</v>
      </c>
      <c r="B86" s="17"/>
    </row>
    <row r="87" spans="1:2">
      <c r="A87" s="16" t="s">
        <v>2975</v>
      </c>
      <c r="B87" s="17"/>
    </row>
    <row r="88" spans="1:2">
      <c r="A88" s="16" t="s">
        <v>3105</v>
      </c>
      <c r="B88" s="17"/>
    </row>
    <row r="89" spans="1:2">
      <c r="A89" s="16" t="s">
        <v>3106</v>
      </c>
      <c r="B89" s="17"/>
    </row>
    <row r="90" spans="1:2">
      <c r="A90" s="16" t="s">
        <v>3107</v>
      </c>
      <c r="B90" s="17"/>
    </row>
    <row r="91" spans="1:2">
      <c r="A91" s="16" t="s">
        <v>2976</v>
      </c>
      <c r="B91" s="17">
        <v>5168</v>
      </c>
    </row>
    <row r="92" spans="1:2">
      <c r="A92" s="16" t="s">
        <v>3084</v>
      </c>
      <c r="B92" s="17"/>
    </row>
    <row r="93" spans="1:2">
      <c r="A93" s="16" t="s">
        <v>3085</v>
      </c>
      <c r="B93" s="17"/>
    </row>
    <row r="94" spans="1:2">
      <c r="A94" s="16" t="s">
        <v>3108</v>
      </c>
      <c r="B94" s="17"/>
    </row>
    <row r="95" spans="1:2">
      <c r="A95" s="16" t="s">
        <v>2977</v>
      </c>
      <c r="B95" s="17"/>
    </row>
    <row r="96" spans="1:2">
      <c r="A96" s="16" t="s">
        <v>3084</v>
      </c>
      <c r="B96" s="17"/>
    </row>
    <row r="97" spans="1:2">
      <c r="A97" s="16" t="s">
        <v>3085</v>
      </c>
      <c r="B97" s="17"/>
    </row>
    <row r="98" spans="1:2">
      <c r="A98" s="16" t="s">
        <v>3109</v>
      </c>
      <c r="B98" s="17"/>
    </row>
    <row r="99" spans="1:2">
      <c r="A99" s="16" t="s">
        <v>2978</v>
      </c>
      <c r="B99" s="17"/>
    </row>
    <row r="100" spans="1:2">
      <c r="A100" s="16" t="s">
        <v>3100</v>
      </c>
      <c r="B100" s="17"/>
    </row>
    <row r="101" spans="1:2">
      <c r="A101" s="16" t="s">
        <v>3101</v>
      </c>
      <c r="B101" s="17"/>
    </row>
    <row r="102" spans="1:2">
      <c r="A102" s="16" t="s">
        <v>3102</v>
      </c>
      <c r="B102" s="17"/>
    </row>
    <row r="103" spans="1:2">
      <c r="A103" s="16" t="s">
        <v>3103</v>
      </c>
      <c r="B103" s="17"/>
    </row>
    <row r="104" spans="1:2">
      <c r="A104" s="16" t="s">
        <v>3110</v>
      </c>
      <c r="B104" s="17"/>
    </row>
    <row r="105" spans="1:2">
      <c r="A105" s="16" t="s">
        <v>2979</v>
      </c>
      <c r="B105" s="17"/>
    </row>
    <row r="106" spans="1:2">
      <c r="A106" s="16" t="s">
        <v>3105</v>
      </c>
      <c r="B106" s="17"/>
    </row>
    <row r="107" spans="1:2">
      <c r="A107" s="16" t="s">
        <v>3111</v>
      </c>
      <c r="B107" s="17"/>
    </row>
    <row r="108" spans="1:2">
      <c r="A108" s="16" t="s">
        <v>2980</v>
      </c>
      <c r="B108" s="17"/>
    </row>
    <row r="109" spans="1:2">
      <c r="A109" s="16" t="s">
        <v>3084</v>
      </c>
      <c r="B109" s="17"/>
    </row>
    <row r="110" spans="1:2">
      <c r="A110" s="16" t="s">
        <v>3085</v>
      </c>
      <c r="B110" s="17"/>
    </row>
    <row r="111" spans="1:2">
      <c r="A111" s="16" t="s">
        <v>3086</v>
      </c>
      <c r="B111" s="17"/>
    </row>
    <row r="112" spans="1:2">
      <c r="A112" s="16" t="s">
        <v>3087</v>
      </c>
      <c r="B112" s="17"/>
    </row>
    <row r="113" spans="1:2">
      <c r="A113" s="16" t="s">
        <v>3090</v>
      </c>
      <c r="B113" s="17"/>
    </row>
    <row r="114" spans="1:2">
      <c r="A114" s="16" t="s">
        <v>3092</v>
      </c>
      <c r="B114" s="17"/>
    </row>
    <row r="115" spans="1:2">
      <c r="A115" s="16" t="s">
        <v>3093</v>
      </c>
      <c r="B115" s="17"/>
    </row>
    <row r="116" spans="1:2">
      <c r="A116" s="16" t="s">
        <v>3112</v>
      </c>
      <c r="B116" s="17"/>
    </row>
    <row r="117" spans="1:2">
      <c r="A117" s="25" t="s">
        <v>3113</v>
      </c>
      <c r="B117" s="17">
        <v>700</v>
      </c>
    </row>
    <row r="118" spans="1:2">
      <c r="A118" s="26" t="s">
        <v>2981</v>
      </c>
      <c r="B118" s="17"/>
    </row>
    <row r="119" spans="1:2">
      <c r="A119" s="16" t="s">
        <v>2982</v>
      </c>
      <c r="B119" s="17"/>
    </row>
    <row r="120" spans="1:2">
      <c r="A120" s="16" t="s">
        <v>3072</v>
      </c>
      <c r="B120" s="17"/>
    </row>
    <row r="121" spans="1:2">
      <c r="A121" s="16" t="s">
        <v>3114</v>
      </c>
      <c r="B121" s="17"/>
    </row>
    <row r="122" spans="1:2">
      <c r="A122" s="16" t="s">
        <v>3115</v>
      </c>
      <c r="B122" s="17"/>
    </row>
    <row r="123" spans="1:2">
      <c r="A123" s="16" t="s">
        <v>3116</v>
      </c>
      <c r="B123" s="17"/>
    </row>
    <row r="124" spans="1:2">
      <c r="A124" s="16" t="s">
        <v>2983</v>
      </c>
      <c r="B124" s="17"/>
    </row>
    <row r="125" spans="1:2">
      <c r="A125" s="16" t="s">
        <v>3072</v>
      </c>
      <c r="B125" s="17"/>
    </row>
    <row r="126" spans="1:2">
      <c r="A126" s="16" t="s">
        <v>3114</v>
      </c>
      <c r="B126" s="17"/>
    </row>
    <row r="127" spans="1:2">
      <c r="A127" s="16" t="s">
        <v>3117</v>
      </c>
      <c r="B127" s="17"/>
    </row>
    <row r="128" spans="1:2">
      <c r="A128" s="16" t="s">
        <v>3118</v>
      </c>
      <c r="B128" s="17"/>
    </row>
    <row r="129" spans="1:2">
      <c r="A129" s="16" t="s">
        <v>2984</v>
      </c>
      <c r="B129" s="17"/>
    </row>
    <row r="130" spans="1:2">
      <c r="A130" s="16" t="s">
        <v>1911</v>
      </c>
      <c r="B130" s="17"/>
    </row>
    <row r="131" spans="1:2">
      <c r="A131" s="16" t="s">
        <v>3119</v>
      </c>
      <c r="B131" s="17"/>
    </row>
    <row r="132" spans="1:2">
      <c r="A132" s="16" t="s">
        <v>3120</v>
      </c>
      <c r="B132" s="17"/>
    </row>
    <row r="133" spans="1:2">
      <c r="A133" s="16" t="s">
        <v>3121</v>
      </c>
      <c r="B133" s="17"/>
    </row>
    <row r="134" spans="1:2">
      <c r="A134" s="16" t="s">
        <v>2985</v>
      </c>
      <c r="B134" s="17"/>
    </row>
    <row r="135" spans="1:2">
      <c r="A135" s="16" t="s">
        <v>3072</v>
      </c>
      <c r="B135" s="17"/>
    </row>
    <row r="136" spans="1:2">
      <c r="A136" s="16" t="s">
        <v>3122</v>
      </c>
      <c r="B136" s="17"/>
    </row>
    <row r="137" spans="1:2">
      <c r="A137" s="16" t="s">
        <v>2986</v>
      </c>
      <c r="B137" s="17"/>
    </row>
    <row r="138" spans="1:2">
      <c r="A138" s="16" t="s">
        <v>1911</v>
      </c>
      <c r="B138" s="17"/>
    </row>
    <row r="139" spans="1:2">
      <c r="A139" s="16" t="s">
        <v>3123</v>
      </c>
      <c r="B139" s="17"/>
    </row>
    <row r="140" spans="1:2">
      <c r="A140" s="16" t="s">
        <v>3120</v>
      </c>
      <c r="B140" s="17"/>
    </row>
    <row r="141" spans="1:2">
      <c r="A141" s="16" t="s">
        <v>3124</v>
      </c>
      <c r="B141" s="17"/>
    </row>
    <row r="142" spans="1:2">
      <c r="A142" s="26" t="s">
        <v>2987</v>
      </c>
      <c r="B142" s="17"/>
    </row>
    <row r="143" spans="1:2">
      <c r="A143" s="16" t="s">
        <v>2988</v>
      </c>
      <c r="B143" s="17"/>
    </row>
    <row r="144" spans="1:2">
      <c r="A144" s="16" t="s">
        <v>1965</v>
      </c>
      <c r="B144" s="17"/>
    </row>
    <row r="145" spans="1:2">
      <c r="A145" s="16" t="s">
        <v>1967</v>
      </c>
      <c r="B145" s="17"/>
    </row>
    <row r="146" spans="1:2">
      <c r="A146" s="16" t="s">
        <v>3125</v>
      </c>
      <c r="B146" s="17"/>
    </row>
    <row r="147" spans="1:2">
      <c r="A147" s="16" t="s">
        <v>3126</v>
      </c>
      <c r="B147" s="17"/>
    </row>
    <row r="148" spans="1:2">
      <c r="A148" s="16" t="s">
        <v>2989</v>
      </c>
      <c r="B148" s="17"/>
    </row>
    <row r="149" spans="1:2">
      <c r="A149" s="16" t="s">
        <v>3125</v>
      </c>
      <c r="B149" s="17"/>
    </row>
    <row r="150" spans="1:2">
      <c r="A150" s="16" t="s">
        <v>3127</v>
      </c>
      <c r="B150" s="17"/>
    </row>
    <row r="151" spans="1:2">
      <c r="A151" s="16" t="s">
        <v>3128</v>
      </c>
      <c r="B151" s="17"/>
    </row>
    <row r="152" spans="1:2">
      <c r="A152" s="16" t="s">
        <v>3129</v>
      </c>
      <c r="B152" s="17"/>
    </row>
    <row r="153" spans="1:2">
      <c r="A153" s="16" t="s">
        <v>2990</v>
      </c>
      <c r="B153" s="17"/>
    </row>
    <row r="154" spans="1:2">
      <c r="A154" s="16" t="s">
        <v>3130</v>
      </c>
      <c r="B154" s="17"/>
    </row>
    <row r="155" spans="1:2">
      <c r="A155" s="16" t="s">
        <v>3131</v>
      </c>
      <c r="B155" s="17"/>
    </row>
    <row r="156" spans="1:2">
      <c r="A156" s="16" t="s">
        <v>3132</v>
      </c>
      <c r="B156" s="17"/>
    </row>
    <row r="157" spans="1:2">
      <c r="A157" s="16" t="s">
        <v>3133</v>
      </c>
      <c r="B157" s="17"/>
    </row>
    <row r="158" spans="1:2">
      <c r="A158" s="16" t="s">
        <v>3134</v>
      </c>
      <c r="B158" s="17"/>
    </row>
    <row r="159" spans="1:2">
      <c r="A159" s="16" t="s">
        <v>3135</v>
      </c>
      <c r="B159" s="17"/>
    </row>
    <row r="160" spans="1:2">
      <c r="A160" s="16" t="s">
        <v>3136</v>
      </c>
      <c r="B160" s="17"/>
    </row>
    <row r="161" spans="1:2">
      <c r="A161" s="16" t="s">
        <v>3137</v>
      </c>
      <c r="B161" s="17"/>
    </row>
    <row r="162" spans="1:2">
      <c r="A162" s="16" t="s">
        <v>2991</v>
      </c>
      <c r="B162" s="17"/>
    </row>
    <row r="163" spans="1:2">
      <c r="A163" s="16" t="s">
        <v>3138</v>
      </c>
      <c r="B163" s="17"/>
    </row>
    <row r="164" spans="1:2">
      <c r="A164" s="16" t="s">
        <v>3139</v>
      </c>
      <c r="B164" s="17"/>
    </row>
    <row r="165" spans="1:2">
      <c r="A165" s="16" t="s">
        <v>3140</v>
      </c>
      <c r="B165" s="17"/>
    </row>
    <row r="166" spans="1:2">
      <c r="A166" s="16" t="s">
        <v>3141</v>
      </c>
      <c r="B166" s="17"/>
    </row>
    <row r="167" spans="1:2">
      <c r="A167" s="16" t="s">
        <v>3142</v>
      </c>
      <c r="B167" s="17"/>
    </row>
    <row r="168" spans="1:2">
      <c r="A168" s="16" t="s">
        <v>3143</v>
      </c>
      <c r="B168" s="17"/>
    </row>
    <row r="169" spans="1:2">
      <c r="A169" s="16" t="s">
        <v>2992</v>
      </c>
      <c r="B169" s="17"/>
    </row>
    <row r="170" spans="1:2">
      <c r="A170" s="16" t="s">
        <v>3144</v>
      </c>
      <c r="B170" s="17"/>
    </row>
    <row r="171" spans="1:2">
      <c r="A171" s="16" t="s">
        <v>2021</v>
      </c>
      <c r="B171" s="17"/>
    </row>
    <row r="172" spans="1:2">
      <c r="A172" s="16" t="s">
        <v>3145</v>
      </c>
      <c r="B172" s="17"/>
    </row>
    <row r="173" spans="1:2">
      <c r="A173" s="16" t="s">
        <v>3146</v>
      </c>
      <c r="B173" s="17"/>
    </row>
    <row r="174" spans="1:2">
      <c r="A174" s="16" t="s">
        <v>3147</v>
      </c>
      <c r="B174" s="17"/>
    </row>
    <row r="175" spans="1:2">
      <c r="A175" s="16" t="s">
        <v>3148</v>
      </c>
      <c r="B175" s="17"/>
    </row>
    <row r="176" spans="1:2">
      <c r="A176" s="16" t="s">
        <v>3149</v>
      </c>
      <c r="B176" s="17"/>
    </row>
    <row r="177" spans="1:2">
      <c r="A177" s="16" t="s">
        <v>3150</v>
      </c>
      <c r="B177" s="17"/>
    </row>
    <row r="178" spans="1:2">
      <c r="A178" s="16" t="s">
        <v>3151</v>
      </c>
      <c r="B178" s="17"/>
    </row>
    <row r="179" spans="1:2">
      <c r="A179" s="16" t="s">
        <v>2993</v>
      </c>
      <c r="B179" s="17"/>
    </row>
    <row r="180" spans="1:2">
      <c r="A180" s="16" t="s">
        <v>1965</v>
      </c>
      <c r="B180" s="17"/>
    </row>
    <row r="181" spans="1:2">
      <c r="A181" s="16" t="s">
        <v>3152</v>
      </c>
      <c r="B181" s="17"/>
    </row>
    <row r="182" spans="1:2">
      <c r="A182" s="16" t="s">
        <v>2994</v>
      </c>
      <c r="B182" s="17"/>
    </row>
    <row r="183" spans="1:2">
      <c r="A183" s="16" t="s">
        <v>1965</v>
      </c>
      <c r="B183" s="17"/>
    </row>
    <row r="184" spans="1:2">
      <c r="A184" s="16" t="s">
        <v>3153</v>
      </c>
      <c r="B184" s="17"/>
    </row>
    <row r="185" spans="1:2">
      <c r="A185" s="16" t="s">
        <v>2995</v>
      </c>
      <c r="B185" s="17"/>
    </row>
    <row r="186" spans="1:2">
      <c r="A186" s="26" t="s">
        <v>2996</v>
      </c>
      <c r="B186" s="17"/>
    </row>
    <row r="187" spans="1:2">
      <c r="A187" s="16" t="s">
        <v>2997</v>
      </c>
      <c r="B187" s="17"/>
    </row>
    <row r="188" spans="1:2">
      <c r="A188" s="16" t="s">
        <v>3154</v>
      </c>
      <c r="B188" s="17"/>
    </row>
    <row r="189" spans="1:2">
      <c r="A189" s="16" t="s">
        <v>3155</v>
      </c>
      <c r="B189" s="17"/>
    </row>
    <row r="190" spans="1:2">
      <c r="A190" s="16" t="s">
        <v>3156</v>
      </c>
      <c r="B190" s="17"/>
    </row>
    <row r="191" spans="1:2">
      <c r="A191" s="26" t="s">
        <v>2998</v>
      </c>
      <c r="B191" s="17"/>
    </row>
    <row r="192" spans="1:2">
      <c r="A192" s="16" t="s">
        <v>2206</v>
      </c>
      <c r="B192" s="17"/>
    </row>
    <row r="193" spans="1:2">
      <c r="A193" s="16" t="s">
        <v>3157</v>
      </c>
      <c r="B193" s="17"/>
    </row>
    <row r="194" spans="1:2">
      <c r="A194" s="16" t="s">
        <v>3158</v>
      </c>
      <c r="B194" s="17"/>
    </row>
    <row r="195" spans="1:2">
      <c r="A195" s="26" t="s">
        <v>2999</v>
      </c>
      <c r="B195" s="17">
        <v>12950</v>
      </c>
    </row>
    <row r="196" spans="1:2">
      <c r="A196" s="16" t="s">
        <v>3000</v>
      </c>
      <c r="B196" s="17"/>
    </row>
    <row r="197" spans="1:2">
      <c r="A197" s="16" t="s">
        <v>3159</v>
      </c>
      <c r="B197" s="17"/>
    </row>
    <row r="198" spans="1:2">
      <c r="A198" s="16" t="s">
        <v>3160</v>
      </c>
      <c r="B198" s="17">
        <v>12000</v>
      </c>
    </row>
    <row r="199" spans="1:2">
      <c r="A199" s="16" t="s">
        <v>3161</v>
      </c>
      <c r="B199" s="17"/>
    </row>
    <row r="200" spans="1:2">
      <c r="A200" s="16" t="s">
        <v>3001</v>
      </c>
      <c r="B200" s="17"/>
    </row>
    <row r="201" spans="1:2">
      <c r="A201" s="16" t="s">
        <v>3162</v>
      </c>
      <c r="B201" s="17"/>
    </row>
    <row r="202" spans="1:2">
      <c r="A202" s="16" t="s">
        <v>3163</v>
      </c>
      <c r="B202" s="17"/>
    </row>
    <row r="203" spans="1:2">
      <c r="A203" s="16" t="s">
        <v>3164</v>
      </c>
      <c r="B203" s="17"/>
    </row>
    <row r="204" spans="1:2">
      <c r="A204" s="16" t="s">
        <v>3165</v>
      </c>
      <c r="B204" s="17"/>
    </row>
    <row r="205" spans="1:2">
      <c r="A205" s="16" t="s">
        <v>3166</v>
      </c>
      <c r="B205" s="17"/>
    </row>
    <row r="206" spans="1:2">
      <c r="A206" s="16" t="s">
        <v>3167</v>
      </c>
      <c r="B206" s="17"/>
    </row>
    <row r="207" spans="1:2">
      <c r="A207" s="16" t="s">
        <v>3168</v>
      </c>
      <c r="B207" s="17"/>
    </row>
    <row r="208" spans="1:2">
      <c r="A208" s="16" t="s">
        <v>3169</v>
      </c>
      <c r="B208" s="17"/>
    </row>
    <row r="209" spans="1:2">
      <c r="A209" s="16" t="s">
        <v>3002</v>
      </c>
      <c r="B209" s="17"/>
    </row>
    <row r="210" spans="1:2">
      <c r="A210" s="16" t="s">
        <v>3003</v>
      </c>
      <c r="B210" s="17">
        <v>950</v>
      </c>
    </row>
    <row r="211" spans="1:2">
      <c r="A211" s="16" t="s">
        <v>3170</v>
      </c>
      <c r="B211" s="17"/>
    </row>
    <row r="212" spans="1:2">
      <c r="A212" s="16" t="s">
        <v>3171</v>
      </c>
      <c r="B212" s="17"/>
    </row>
    <row r="213" spans="1:2">
      <c r="A213" s="16" t="s">
        <v>3172</v>
      </c>
      <c r="B213" s="17"/>
    </row>
    <row r="214" spans="1:2">
      <c r="A214" s="16" t="s">
        <v>3173</v>
      </c>
      <c r="B214" s="17"/>
    </row>
    <row r="215" spans="1:2">
      <c r="A215" s="16" t="s">
        <v>3174</v>
      </c>
      <c r="B215" s="17"/>
    </row>
    <row r="216" spans="1:2">
      <c r="A216" s="16" t="s">
        <v>3175</v>
      </c>
      <c r="B216" s="17"/>
    </row>
    <row r="217" spans="1:2">
      <c r="A217" s="16" t="s">
        <v>3176</v>
      </c>
      <c r="B217" s="17"/>
    </row>
    <row r="218" spans="1:2">
      <c r="A218" s="16" t="s">
        <v>3177</v>
      </c>
      <c r="B218" s="17"/>
    </row>
    <row r="219" spans="1:2">
      <c r="A219" s="16" t="s">
        <v>3178</v>
      </c>
      <c r="B219" s="17"/>
    </row>
    <row r="220" spans="1:2">
      <c r="A220" s="16" t="s">
        <v>3179</v>
      </c>
      <c r="B220" s="17"/>
    </row>
    <row r="221" spans="1:2">
      <c r="A221" s="16" t="s">
        <v>3180</v>
      </c>
      <c r="B221" s="17">
        <v>1280</v>
      </c>
    </row>
    <row r="222" spans="1:2">
      <c r="A222" s="26" t="s">
        <v>3004</v>
      </c>
      <c r="B222" s="17">
        <v>5250</v>
      </c>
    </row>
    <row r="223" spans="1:2">
      <c r="A223" s="16" t="s">
        <v>3005</v>
      </c>
      <c r="B223" s="17"/>
    </row>
    <row r="224" spans="1:2">
      <c r="A224" s="16" t="s">
        <v>3181</v>
      </c>
      <c r="B224" s="17"/>
    </row>
    <row r="225" spans="1:2">
      <c r="A225" s="16" t="s">
        <v>3182</v>
      </c>
      <c r="B225" s="17"/>
    </row>
    <row r="226" spans="1:2">
      <c r="A226" s="16" t="s">
        <v>3183</v>
      </c>
      <c r="B226" s="17"/>
    </row>
    <row r="227" spans="1:2">
      <c r="A227" s="16" t="s">
        <v>3184</v>
      </c>
      <c r="B227" s="17"/>
    </row>
    <row r="228" spans="1:2">
      <c r="A228" s="16" t="s">
        <v>3185</v>
      </c>
      <c r="B228" s="17"/>
    </row>
    <row r="229" spans="1:2">
      <c r="A229" s="16" t="s">
        <v>3186</v>
      </c>
      <c r="B229" s="17"/>
    </row>
    <row r="230" spans="1:2">
      <c r="A230" s="16" t="s">
        <v>3187</v>
      </c>
      <c r="B230" s="17"/>
    </row>
    <row r="231" spans="1:2">
      <c r="A231" s="16" t="s">
        <v>3188</v>
      </c>
      <c r="B231" s="17"/>
    </row>
    <row r="232" spans="1:2">
      <c r="A232" s="16" t="s">
        <v>3189</v>
      </c>
      <c r="B232" s="17"/>
    </row>
    <row r="233" spans="1:2">
      <c r="A233" s="16" t="s">
        <v>3190</v>
      </c>
      <c r="B233" s="17"/>
    </row>
    <row r="234" spans="1:2">
      <c r="A234" s="16" t="s">
        <v>3191</v>
      </c>
      <c r="B234" s="17"/>
    </row>
    <row r="235" spans="1:2">
      <c r="A235" s="16" t="s">
        <v>3192</v>
      </c>
      <c r="B235" s="17"/>
    </row>
    <row r="236" spans="1:2">
      <c r="A236" s="16" t="s">
        <v>3193</v>
      </c>
      <c r="B236" s="17"/>
    </row>
    <row r="237" spans="1:2">
      <c r="A237" s="16" t="s">
        <v>3194</v>
      </c>
      <c r="B237" s="17">
        <v>5250</v>
      </c>
    </row>
    <row r="238" spans="1:2">
      <c r="A238" s="16" t="s">
        <v>3195</v>
      </c>
      <c r="B238" s="17"/>
    </row>
    <row r="239" spans="1:2">
      <c r="A239" s="26" t="s">
        <v>3006</v>
      </c>
      <c r="B239" s="17"/>
    </row>
    <row r="240" spans="1:2">
      <c r="A240" s="16" t="s">
        <v>3007</v>
      </c>
      <c r="B240" s="17"/>
    </row>
    <row r="241" spans="1:2">
      <c r="A241" s="16" t="s">
        <v>3196</v>
      </c>
      <c r="B241" s="17"/>
    </row>
    <row r="242" spans="1:2">
      <c r="A242" s="16" t="s">
        <v>3197</v>
      </c>
      <c r="B242" s="17"/>
    </row>
    <row r="243" spans="1:2">
      <c r="A243" s="16" t="s">
        <v>3198</v>
      </c>
      <c r="B243" s="17"/>
    </row>
    <row r="244" spans="1:2">
      <c r="A244" s="16" t="s">
        <v>3199</v>
      </c>
      <c r="B244" s="17"/>
    </row>
    <row r="245" spans="1:2">
      <c r="A245" s="16" t="s">
        <v>3200</v>
      </c>
      <c r="B245" s="17"/>
    </row>
    <row r="246" spans="1:2">
      <c r="A246" s="16" t="s">
        <v>3201</v>
      </c>
      <c r="B246" s="17"/>
    </row>
    <row r="247" spans="1:2">
      <c r="A247" s="16" t="s">
        <v>3202</v>
      </c>
      <c r="B247" s="17"/>
    </row>
    <row r="248" spans="1:2">
      <c r="A248" s="16" t="s">
        <v>3203</v>
      </c>
      <c r="B248" s="17"/>
    </row>
    <row r="249" spans="1:2">
      <c r="A249" s="16" t="s">
        <v>3204</v>
      </c>
      <c r="B249" s="17"/>
    </row>
    <row r="250" spans="1:2">
      <c r="A250" s="16" t="s">
        <v>3205</v>
      </c>
      <c r="B250" s="17"/>
    </row>
    <row r="251" spans="1:2">
      <c r="A251" s="16" t="s">
        <v>3206</v>
      </c>
      <c r="B251" s="17"/>
    </row>
    <row r="252" spans="1:2">
      <c r="A252" s="16" t="s">
        <v>3207</v>
      </c>
      <c r="B252" s="17"/>
    </row>
    <row r="253" spans="1:2">
      <c r="A253" s="16" t="s">
        <v>3208</v>
      </c>
      <c r="B253" s="17"/>
    </row>
    <row r="254" spans="1:2">
      <c r="A254" s="16" t="s">
        <v>3209</v>
      </c>
      <c r="B254" s="17"/>
    </row>
    <row r="255" spans="1:2">
      <c r="A255" s="16" t="s">
        <v>3210</v>
      </c>
      <c r="B255" s="17"/>
    </row>
    <row r="256" spans="1:2">
      <c r="A256" s="26" t="s">
        <v>3008</v>
      </c>
      <c r="B256" s="17"/>
    </row>
    <row r="257" spans="1:2">
      <c r="A257" s="16" t="s">
        <v>2528</v>
      </c>
      <c r="B257" s="17"/>
    </row>
    <row r="258" spans="1:2">
      <c r="A258" s="16" t="s">
        <v>3211</v>
      </c>
      <c r="B258" s="17"/>
    </row>
    <row r="259" spans="1:2">
      <c r="A259" s="16" t="s">
        <v>3212</v>
      </c>
      <c r="B259" s="17"/>
    </row>
    <row r="260" spans="1:2">
      <c r="A260" s="16" t="s">
        <v>3213</v>
      </c>
      <c r="B260" s="17"/>
    </row>
    <row r="261" spans="1:2">
      <c r="A261" s="16" t="s">
        <v>3214</v>
      </c>
      <c r="B261" s="17"/>
    </row>
    <row r="262" spans="1:2">
      <c r="A262" s="16" t="s">
        <v>3215</v>
      </c>
      <c r="B262" s="17"/>
    </row>
    <row r="263" spans="1:2">
      <c r="A263" s="16" t="s">
        <v>3216</v>
      </c>
      <c r="B263" s="17"/>
    </row>
    <row r="264" spans="1:2">
      <c r="A264" s="16" t="s">
        <v>3217</v>
      </c>
      <c r="B264" s="17"/>
    </row>
    <row r="265" spans="1:2">
      <c r="A265" s="16" t="s">
        <v>3218</v>
      </c>
      <c r="B265" s="17"/>
    </row>
    <row r="266" spans="1:2">
      <c r="A266" s="16" t="s">
        <v>3219</v>
      </c>
      <c r="B266" s="17"/>
    </row>
    <row r="267" spans="1:2">
      <c r="A267" s="16" t="s">
        <v>3220</v>
      </c>
      <c r="B267" s="17"/>
    </row>
    <row r="268" spans="1:2">
      <c r="A268" s="16" t="s">
        <v>3221</v>
      </c>
      <c r="B268" s="17"/>
    </row>
    <row r="269" spans="1:2">
      <c r="A269" s="16" t="s">
        <v>3222</v>
      </c>
      <c r="B269" s="17"/>
    </row>
    <row r="270" spans="1:2">
      <c r="A270" s="16" t="s">
        <v>3009</v>
      </c>
      <c r="B270" s="17"/>
    </row>
    <row r="271" spans="1:2">
      <c r="A271" s="16" t="s">
        <v>2127</v>
      </c>
      <c r="B271" s="17"/>
    </row>
    <row r="272" spans="1:2">
      <c r="A272" s="16" t="s">
        <v>2211</v>
      </c>
      <c r="B272" s="17"/>
    </row>
    <row r="273" spans="1:2">
      <c r="A273" s="16" t="s">
        <v>3223</v>
      </c>
      <c r="B273" s="17"/>
    </row>
    <row r="274" spans="1:2">
      <c r="A274" s="16" t="s">
        <v>3224</v>
      </c>
      <c r="B274" s="17"/>
    </row>
    <row r="275" spans="1:2">
      <c r="A275" s="16" t="s">
        <v>3225</v>
      </c>
      <c r="B275" s="17"/>
    </row>
    <row r="276" spans="1:2">
      <c r="A276" s="16" t="s">
        <v>3226</v>
      </c>
      <c r="B276" s="17"/>
    </row>
    <row r="277" spans="1:2">
      <c r="A277" s="26" t="s">
        <v>105</v>
      </c>
      <c r="B277" s="17">
        <v>25368</v>
      </c>
    </row>
  </sheetData>
  <mergeCells count="1">
    <mergeCell ref="A1:B1"/>
  </mergeCells>
  <pageMargins left="0.751388888888889" right="0.751388888888889" top="0.590277777777778" bottom="0.511805555555556" header="0.511805555555556" footer="0.511805555555556"/>
  <pageSetup paperSize="9"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1"/>
  <sheetViews>
    <sheetView topLeftCell="A21" workbookViewId="0">
      <selection activeCell="B54" sqref="B54"/>
    </sheetView>
  </sheetViews>
  <sheetFormatPr defaultColWidth="9" defaultRowHeight="15" outlineLevelCol="1"/>
  <cols>
    <col min="1" max="1" width="51.76" style="1" customWidth="1"/>
    <col min="2" max="2" width="42.9733333333333" style="1" customWidth="1"/>
    <col min="3" max="1996" width="24" style="1" customWidth="1"/>
    <col min="1997" max="16384" width="9" style="1"/>
  </cols>
  <sheetData>
    <row r="1" ht="25.5" spans="1:2">
      <c r="A1" s="2" t="s">
        <v>3227</v>
      </c>
      <c r="B1" s="2"/>
    </row>
    <row r="2" spans="1:2">
      <c r="A2" s="3" t="s">
        <v>3228</v>
      </c>
      <c r="B2" s="4" t="s">
        <v>42</v>
      </c>
    </row>
    <row r="3" spans="1:2">
      <c r="A3" s="14" t="s">
        <v>108</v>
      </c>
      <c r="B3" s="24" t="s">
        <v>427</v>
      </c>
    </row>
    <row r="4" spans="1:2">
      <c r="A4" s="16" t="s">
        <v>2956</v>
      </c>
      <c r="B4" s="17"/>
    </row>
    <row r="5" spans="1:2">
      <c r="A5" s="16" t="s">
        <v>2957</v>
      </c>
      <c r="B5" s="17"/>
    </row>
    <row r="6" spans="1:2">
      <c r="A6" s="16" t="s">
        <v>2958</v>
      </c>
      <c r="B6" s="17"/>
    </row>
    <row r="7" spans="1:2">
      <c r="A7" s="16" t="s">
        <v>2959</v>
      </c>
      <c r="B7" s="17"/>
    </row>
    <row r="8" spans="1:2">
      <c r="A8" s="16" t="s">
        <v>2960</v>
      </c>
      <c r="B8" s="17"/>
    </row>
    <row r="9" spans="1:2">
      <c r="A9" s="16" t="s">
        <v>2961</v>
      </c>
      <c r="B9" s="17"/>
    </row>
    <row r="10" spans="1:2">
      <c r="A10" s="16" t="s">
        <v>2962</v>
      </c>
      <c r="B10" s="17"/>
    </row>
    <row r="11" spans="1:2">
      <c r="A11" s="16" t="s">
        <v>2963</v>
      </c>
      <c r="B11" s="17"/>
    </row>
    <row r="12" spans="1:2">
      <c r="A12" s="16" t="s">
        <v>2964</v>
      </c>
      <c r="B12" s="17"/>
    </row>
    <row r="13" spans="1:2">
      <c r="A13" s="16" t="s">
        <v>2965</v>
      </c>
      <c r="B13" s="17"/>
    </row>
    <row r="14" spans="1:2">
      <c r="A14" s="16" t="s">
        <v>2966</v>
      </c>
      <c r="B14" s="17"/>
    </row>
    <row r="15" spans="1:2">
      <c r="A15" s="16" t="s">
        <v>2967</v>
      </c>
      <c r="B15" s="17"/>
    </row>
    <row r="16" spans="1:2">
      <c r="A16" s="16" t="s">
        <v>2968</v>
      </c>
      <c r="B16" s="17"/>
    </row>
    <row r="17" spans="1:2">
      <c r="A17" s="25" t="s">
        <v>3229</v>
      </c>
      <c r="B17" s="17"/>
    </row>
    <row r="18" spans="1:2">
      <c r="A18" s="16" t="s">
        <v>2970</v>
      </c>
      <c r="B18" s="17">
        <v>7168</v>
      </c>
    </row>
    <row r="19" spans="1:2">
      <c r="A19" s="16" t="s">
        <v>2971</v>
      </c>
      <c r="B19" s="17">
        <v>1300</v>
      </c>
    </row>
    <row r="20" spans="1:2">
      <c r="A20" s="16" t="s">
        <v>2972</v>
      </c>
      <c r="B20" s="17"/>
    </row>
    <row r="21" spans="1:2">
      <c r="A21" s="16" t="s">
        <v>2973</v>
      </c>
      <c r="B21" s="17"/>
    </row>
    <row r="22" spans="1:2">
      <c r="A22" s="16" t="s">
        <v>2974</v>
      </c>
      <c r="B22" s="17"/>
    </row>
    <row r="23" spans="1:2">
      <c r="A23" s="16" t="s">
        <v>2975</v>
      </c>
      <c r="B23" s="17"/>
    </row>
    <row r="24" spans="1:2">
      <c r="A24" s="16" t="s">
        <v>2976</v>
      </c>
      <c r="B24" s="17">
        <v>5168</v>
      </c>
    </row>
    <row r="25" spans="1:2">
      <c r="A25" s="16" t="s">
        <v>2977</v>
      </c>
      <c r="B25" s="17"/>
    </row>
    <row r="26" spans="1:2">
      <c r="A26" s="16" t="s">
        <v>2978</v>
      </c>
      <c r="B26" s="17"/>
    </row>
    <row r="27" spans="1:2">
      <c r="A27" s="16" t="s">
        <v>2979</v>
      </c>
      <c r="B27" s="17"/>
    </row>
    <row r="28" spans="1:2">
      <c r="A28" s="16" t="s">
        <v>2980</v>
      </c>
      <c r="B28" s="17"/>
    </row>
    <row r="29" spans="1:2">
      <c r="A29" s="25" t="s">
        <v>3229</v>
      </c>
      <c r="B29" s="17">
        <v>700</v>
      </c>
    </row>
    <row r="30" spans="1:2">
      <c r="A30" s="16" t="s">
        <v>2981</v>
      </c>
      <c r="B30" s="17"/>
    </row>
    <row r="31" spans="1:2">
      <c r="A31" s="16" t="s">
        <v>2982</v>
      </c>
      <c r="B31" s="17"/>
    </row>
    <row r="32" spans="1:2">
      <c r="A32" s="16" t="s">
        <v>2983</v>
      </c>
      <c r="B32" s="17"/>
    </row>
    <row r="33" spans="1:2">
      <c r="A33" s="16" t="s">
        <v>2984</v>
      </c>
      <c r="B33" s="17"/>
    </row>
    <row r="34" spans="1:2">
      <c r="A34" s="16" t="s">
        <v>2985</v>
      </c>
      <c r="B34" s="17"/>
    </row>
    <row r="35" spans="1:2">
      <c r="A35" s="16" t="s">
        <v>2986</v>
      </c>
      <c r="B35" s="17"/>
    </row>
    <row r="36" spans="1:2">
      <c r="A36" s="16" t="s">
        <v>2987</v>
      </c>
      <c r="B36" s="17"/>
    </row>
    <row r="37" spans="1:2">
      <c r="A37" s="16" t="s">
        <v>2988</v>
      </c>
      <c r="B37" s="17"/>
    </row>
    <row r="38" spans="1:2">
      <c r="A38" s="16" t="s">
        <v>2989</v>
      </c>
      <c r="B38" s="17"/>
    </row>
    <row r="39" spans="1:2">
      <c r="A39" s="16" t="s">
        <v>2990</v>
      </c>
      <c r="B39" s="17"/>
    </row>
    <row r="40" spans="1:2">
      <c r="A40" s="16" t="s">
        <v>2991</v>
      </c>
      <c r="B40" s="17"/>
    </row>
    <row r="41" spans="1:2">
      <c r="A41" s="16" t="s">
        <v>2992</v>
      </c>
      <c r="B41" s="17"/>
    </row>
    <row r="42" spans="1:2">
      <c r="A42" s="16" t="s">
        <v>2993</v>
      </c>
      <c r="B42" s="17"/>
    </row>
    <row r="43" spans="1:2">
      <c r="A43" s="16" t="s">
        <v>2994</v>
      </c>
      <c r="B43" s="17"/>
    </row>
    <row r="44" spans="1:2">
      <c r="A44" s="16" t="s">
        <v>2995</v>
      </c>
      <c r="B44" s="17"/>
    </row>
    <row r="45" spans="1:2">
      <c r="A45" s="16" t="s">
        <v>2996</v>
      </c>
      <c r="B45" s="17"/>
    </row>
    <row r="46" spans="1:2">
      <c r="A46" s="16" t="s">
        <v>2997</v>
      </c>
      <c r="B46" s="17"/>
    </row>
    <row r="47" spans="1:2">
      <c r="A47" s="16" t="s">
        <v>2998</v>
      </c>
      <c r="B47" s="17"/>
    </row>
    <row r="48" spans="1:2">
      <c r="A48" s="16" t="s">
        <v>2206</v>
      </c>
      <c r="B48" s="17"/>
    </row>
    <row r="49" spans="1:2">
      <c r="A49" s="26" t="s">
        <v>2999</v>
      </c>
      <c r="B49" s="17">
        <v>12950</v>
      </c>
    </row>
    <row r="50" spans="1:2">
      <c r="A50" s="16" t="s">
        <v>3000</v>
      </c>
      <c r="B50" s="17">
        <v>12000</v>
      </c>
    </row>
    <row r="51" spans="1:2">
      <c r="A51" s="16" t="s">
        <v>3001</v>
      </c>
      <c r="B51" s="17"/>
    </row>
    <row r="52" spans="1:2">
      <c r="A52" s="16" t="s">
        <v>3002</v>
      </c>
      <c r="B52" s="17"/>
    </row>
    <row r="53" spans="1:2">
      <c r="A53" s="16" t="s">
        <v>3003</v>
      </c>
      <c r="B53" s="17">
        <v>950</v>
      </c>
    </row>
    <row r="54" spans="1:2">
      <c r="A54" s="25" t="s">
        <v>3229</v>
      </c>
      <c r="B54" s="17"/>
    </row>
    <row r="55" spans="1:2">
      <c r="A55" s="26" t="s">
        <v>3004</v>
      </c>
      <c r="B55" s="17">
        <v>5250</v>
      </c>
    </row>
    <row r="56" spans="1:2">
      <c r="A56" s="16" t="s">
        <v>3005</v>
      </c>
      <c r="B56" s="17">
        <v>5250</v>
      </c>
    </row>
    <row r="57" spans="1:2">
      <c r="A57" s="26" t="s">
        <v>3006</v>
      </c>
      <c r="B57" s="17"/>
    </row>
    <row r="58" spans="1:2">
      <c r="A58" s="16" t="s">
        <v>3007</v>
      </c>
      <c r="B58" s="17"/>
    </row>
    <row r="59" spans="1:2">
      <c r="A59" s="26" t="s">
        <v>3008</v>
      </c>
      <c r="B59" s="17"/>
    </row>
    <row r="60" spans="1:2">
      <c r="A60" s="16" t="s">
        <v>2528</v>
      </c>
      <c r="B60" s="17"/>
    </row>
    <row r="61" spans="1:2">
      <c r="A61" s="16" t="s">
        <v>3009</v>
      </c>
      <c r="B61" s="17"/>
    </row>
  </sheetData>
  <mergeCells count="1">
    <mergeCell ref="A1:B1"/>
  </mergeCells>
  <pageMargins left="0.751388888888889" right="0.751388888888889" top="0.590277777777778" bottom="0.550694444444444" header="0.511805555555556" footer="0.511805555555556"/>
  <pageSetup paperSize="9"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A6" sqref="A6:B6"/>
    </sheetView>
  </sheetViews>
  <sheetFormatPr defaultColWidth="9" defaultRowHeight="15" outlineLevelRow="5" outlineLevelCol="1"/>
  <cols>
    <col min="1" max="1" width="57.7" style="1" customWidth="1"/>
    <col min="2" max="2" width="36.6733333333333" style="1" customWidth="1"/>
    <col min="3" max="1998" width="24" style="1" customWidth="1"/>
    <col min="1999" max="16384" width="9" style="1"/>
  </cols>
  <sheetData>
    <row r="1" ht="25.5" spans="1:2">
      <c r="A1" s="2" t="s">
        <v>3230</v>
      </c>
      <c r="B1" s="2"/>
    </row>
    <row r="2" spans="1:2">
      <c r="A2" s="3" t="s">
        <v>3231</v>
      </c>
      <c r="B2" s="4" t="s">
        <v>42</v>
      </c>
    </row>
    <row r="3" ht="32.1" customHeight="1" spans="1:2">
      <c r="A3" s="18" t="s">
        <v>43</v>
      </c>
      <c r="B3" s="19" t="s">
        <v>3232</v>
      </c>
    </row>
    <row r="4" ht="35" customHeight="1" spans="1:2">
      <c r="A4" s="20"/>
      <c r="B4" s="21"/>
    </row>
    <row r="5" ht="35" customHeight="1" spans="1:2">
      <c r="A5" s="20"/>
      <c r="B5" s="21"/>
    </row>
    <row r="6" ht="35" customHeight="1" spans="1:2">
      <c r="A6" s="22"/>
      <c r="B6" s="23"/>
    </row>
  </sheetData>
  <mergeCells count="1">
    <mergeCell ref="A1:B1"/>
  </mergeCells>
  <pageMargins left="0.75" right="0.75" top="0.629861111111111" bottom="0.511805555555556" header="0.511805555555556" footer="0.511805555555556"/>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B9" sqref="B9:C10"/>
    </sheetView>
  </sheetViews>
  <sheetFormatPr defaultColWidth="9" defaultRowHeight="15" outlineLevelCol="2"/>
  <cols>
    <col min="1" max="1" width="32.36" style="1" customWidth="1"/>
    <col min="2" max="2" width="31.42" style="1" customWidth="1"/>
    <col min="3" max="3" width="30.6666666666667" style="1" customWidth="1"/>
    <col min="4" max="1997" width="34" style="1" customWidth="1"/>
    <col min="1998" max="16384" width="9" style="1"/>
  </cols>
  <sheetData>
    <row r="1" ht="25.5" spans="1:3">
      <c r="A1" s="2" t="s">
        <v>3233</v>
      </c>
      <c r="B1" s="2"/>
      <c r="C1" s="2"/>
    </row>
    <row r="2" spans="1:3">
      <c r="A2" s="3" t="s">
        <v>3234</v>
      </c>
      <c r="C2" s="4" t="s">
        <v>42</v>
      </c>
    </row>
    <row r="3" ht="29" customHeight="1" spans="1:3">
      <c r="A3" s="14" t="s">
        <v>390</v>
      </c>
      <c r="B3" s="15" t="s">
        <v>44</v>
      </c>
      <c r="C3" s="15" t="s">
        <v>46</v>
      </c>
    </row>
    <row r="4" ht="29" customHeight="1" spans="1:3">
      <c r="A4" s="16" t="s">
        <v>3235</v>
      </c>
      <c r="B4" s="17"/>
      <c r="C4" s="17"/>
    </row>
    <row r="5" ht="29" customHeight="1" spans="1:3">
      <c r="A5" s="16" t="s">
        <v>3236</v>
      </c>
      <c r="B5" s="17"/>
      <c r="C5" s="17"/>
    </row>
    <row r="6" ht="29" customHeight="1" spans="1:3">
      <c r="A6" s="16" t="s">
        <v>3237</v>
      </c>
      <c r="B6" s="17"/>
      <c r="C6" s="17"/>
    </row>
    <row r="7" ht="29" customHeight="1" spans="1:3">
      <c r="A7" s="16" t="s">
        <v>3238</v>
      </c>
      <c r="B7" s="17"/>
      <c r="C7" s="17"/>
    </row>
    <row r="8" ht="29" customHeight="1" spans="1:3">
      <c r="A8" s="16" t="s">
        <v>3239</v>
      </c>
      <c r="B8" s="17"/>
      <c r="C8" s="17"/>
    </row>
    <row r="9" ht="29" customHeight="1" spans="1:3">
      <c r="A9" s="16" t="s">
        <v>3240</v>
      </c>
      <c r="B9" s="17">
        <v>14</v>
      </c>
      <c r="C9" s="17">
        <v>7</v>
      </c>
    </row>
    <row r="10" ht="29" customHeight="1" spans="1:3">
      <c r="A10" s="16" t="s">
        <v>77</v>
      </c>
      <c r="B10" s="17">
        <v>14</v>
      </c>
      <c r="C10" s="17">
        <v>7</v>
      </c>
    </row>
  </sheetData>
  <mergeCells count="1">
    <mergeCell ref="A1:C1"/>
  </mergeCells>
  <pageMargins left="0.75" right="0.75" top="1" bottom="1" header="0.511805555555556" footer="0.511805555555556"/>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0"/>
  <sheetViews>
    <sheetView workbookViewId="0">
      <selection activeCell="C16" sqref="C16"/>
    </sheetView>
  </sheetViews>
  <sheetFormatPr defaultColWidth="9" defaultRowHeight="15" outlineLevelCol="2"/>
  <cols>
    <col min="1" max="1" width="44.0866666666667" style="1" customWidth="1"/>
    <col min="2" max="2" width="28.6933333333333" style="1" customWidth="1"/>
    <col min="3" max="3" width="27.7933333333333" style="1" customWidth="1"/>
    <col min="4" max="1997" width="34" style="1" customWidth="1"/>
    <col min="1998" max="16384" width="9" style="1"/>
  </cols>
  <sheetData>
    <row r="1" ht="25.5" spans="1:3">
      <c r="A1" s="2" t="s">
        <v>3241</v>
      </c>
      <c r="B1" s="2"/>
      <c r="C1" s="2"/>
    </row>
    <row r="2" spans="1:3">
      <c r="A2" s="3" t="s">
        <v>3242</v>
      </c>
      <c r="C2" s="4" t="s">
        <v>42</v>
      </c>
    </row>
    <row r="3" spans="1:3">
      <c r="A3" s="14" t="s">
        <v>2547</v>
      </c>
      <c r="B3" s="15" t="s">
        <v>44</v>
      </c>
      <c r="C3" s="15" t="s">
        <v>46</v>
      </c>
    </row>
    <row r="4" spans="1:3">
      <c r="A4" s="16" t="s">
        <v>3243</v>
      </c>
      <c r="B4" s="17"/>
      <c r="C4" s="17"/>
    </row>
    <row r="5" spans="1:3">
      <c r="A5" s="16" t="s">
        <v>3244</v>
      </c>
      <c r="B5" s="17"/>
      <c r="C5" s="17"/>
    </row>
    <row r="6" spans="1:3">
      <c r="A6" s="16" t="s">
        <v>3245</v>
      </c>
      <c r="B6" s="17"/>
      <c r="C6" s="17"/>
    </row>
    <row r="7" spans="1:3">
      <c r="A7" s="16" t="s">
        <v>3246</v>
      </c>
      <c r="B7" s="17"/>
      <c r="C7" s="17"/>
    </row>
    <row r="8" spans="1:3">
      <c r="A8" s="16" t="s">
        <v>3247</v>
      </c>
      <c r="B8" s="17"/>
      <c r="C8" s="17"/>
    </row>
    <row r="9" spans="1:3">
      <c r="A9" s="16" t="s">
        <v>3248</v>
      </c>
      <c r="B9" s="17"/>
      <c r="C9" s="17"/>
    </row>
    <row r="10" spans="1:3">
      <c r="A10" s="16" t="s">
        <v>3249</v>
      </c>
      <c r="B10" s="17"/>
      <c r="C10" s="17"/>
    </row>
    <row r="11" spans="1:3">
      <c r="A11" s="16" t="s">
        <v>3250</v>
      </c>
      <c r="B11" s="17"/>
      <c r="C11" s="17"/>
    </row>
    <row r="12" spans="1:3">
      <c r="A12" s="16" t="s">
        <v>3251</v>
      </c>
      <c r="B12" s="17"/>
      <c r="C12" s="17"/>
    </row>
    <row r="13" spans="1:3">
      <c r="A13" s="16" t="s">
        <v>3252</v>
      </c>
      <c r="B13" s="17"/>
      <c r="C13" s="17"/>
    </row>
    <row r="14" spans="1:3">
      <c r="A14" s="16" t="s">
        <v>3253</v>
      </c>
      <c r="B14" s="17"/>
      <c r="C14" s="17"/>
    </row>
    <row r="15" spans="1:3">
      <c r="A15" s="16" t="s">
        <v>3254</v>
      </c>
      <c r="B15" s="17"/>
      <c r="C15" s="17"/>
    </row>
    <row r="16" spans="1:3">
      <c r="A16" s="16" t="s">
        <v>3255</v>
      </c>
      <c r="B16" s="17"/>
      <c r="C16" s="17"/>
    </row>
    <row r="17" spans="1:3">
      <c r="A17" s="16" t="s">
        <v>3256</v>
      </c>
      <c r="B17" s="17"/>
      <c r="C17" s="17"/>
    </row>
    <row r="18" spans="1:3">
      <c r="A18" s="16" t="s">
        <v>3257</v>
      </c>
      <c r="B18" s="17"/>
      <c r="C18" s="17"/>
    </row>
    <row r="19" spans="1:3">
      <c r="A19" s="16" t="s">
        <v>3258</v>
      </c>
      <c r="B19" s="17"/>
      <c r="C19" s="17"/>
    </row>
    <row r="20" spans="1:3">
      <c r="A20" s="16" t="s">
        <v>3259</v>
      </c>
      <c r="B20" s="17"/>
      <c r="C20" s="17"/>
    </row>
    <row r="21" spans="1:3">
      <c r="A21" s="16" t="s">
        <v>3260</v>
      </c>
      <c r="B21" s="17"/>
      <c r="C21" s="17"/>
    </row>
    <row r="22" spans="1:3">
      <c r="A22" s="16" t="s">
        <v>3261</v>
      </c>
      <c r="B22" s="17"/>
      <c r="C22" s="17"/>
    </row>
    <row r="23" spans="1:3">
      <c r="A23" s="16" t="s">
        <v>3262</v>
      </c>
      <c r="B23" s="17"/>
      <c r="C23" s="17"/>
    </row>
    <row r="24" spans="1:3">
      <c r="A24" s="16" t="s">
        <v>3263</v>
      </c>
      <c r="B24" s="17"/>
      <c r="C24" s="17"/>
    </row>
    <row r="25" spans="1:3">
      <c r="A25" s="16" t="s">
        <v>3264</v>
      </c>
      <c r="B25" s="17"/>
      <c r="C25" s="17"/>
    </row>
    <row r="26" spans="1:3">
      <c r="A26" s="16" t="s">
        <v>3265</v>
      </c>
      <c r="B26" s="17"/>
      <c r="C26" s="17"/>
    </row>
    <row r="27" spans="1:3">
      <c r="A27" s="16" t="s">
        <v>3266</v>
      </c>
      <c r="B27" s="17"/>
      <c r="C27" s="17"/>
    </row>
    <row r="28" spans="1:3">
      <c r="A28" s="16" t="s">
        <v>3267</v>
      </c>
      <c r="B28" s="17"/>
      <c r="C28" s="17"/>
    </row>
    <row r="29" spans="1:3">
      <c r="A29" s="16" t="s">
        <v>3268</v>
      </c>
      <c r="B29" s="17"/>
      <c r="C29" s="17"/>
    </row>
    <row r="30" spans="1:3">
      <c r="A30" s="16" t="s">
        <v>105</v>
      </c>
      <c r="B30" s="17"/>
      <c r="C30" s="17"/>
    </row>
  </sheetData>
  <mergeCells count="1">
    <mergeCell ref="A1:C1"/>
  </mergeCells>
  <pageMargins left="0.75" right="0.75" top="1" bottom="1" header="0.511805555555556" footer="0.511805555555556"/>
  <pageSetup paperSize="9" scale="94"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B10" sqref="B10:C13"/>
    </sheetView>
  </sheetViews>
  <sheetFormatPr defaultColWidth="9" defaultRowHeight="15" outlineLevelCol="2"/>
  <cols>
    <col min="1" max="1" width="29.6333333333333" style="1" customWidth="1"/>
    <col min="2" max="2" width="29.3533333333333" style="1" customWidth="1"/>
    <col min="3" max="3" width="35.36" style="1" customWidth="1"/>
    <col min="4" max="1997" width="28" style="1" customWidth="1"/>
    <col min="1998" max="16384" width="9" style="1"/>
  </cols>
  <sheetData>
    <row r="1" ht="25.5" spans="1:3">
      <c r="A1" s="2" t="s">
        <v>3269</v>
      </c>
      <c r="B1" s="2"/>
      <c r="C1" s="2"/>
    </row>
    <row r="2" spans="1:3">
      <c r="A2" s="3" t="s">
        <v>3270</v>
      </c>
      <c r="C2" s="4" t="s">
        <v>42</v>
      </c>
    </row>
    <row r="3" ht="24.95" customHeight="1" spans="1:3">
      <c r="A3" s="14" t="s">
        <v>390</v>
      </c>
      <c r="B3" s="15" t="s">
        <v>46</v>
      </c>
      <c r="C3" s="15" t="s">
        <v>391</v>
      </c>
    </row>
    <row r="4" ht="24.95" customHeight="1" spans="1:3">
      <c r="A4" s="16" t="s">
        <v>3271</v>
      </c>
      <c r="B4" s="17"/>
      <c r="C4" s="17"/>
    </row>
    <row r="5" ht="24.95" customHeight="1" spans="1:3">
      <c r="A5" s="16" t="s">
        <v>3272</v>
      </c>
      <c r="B5" s="17"/>
      <c r="C5" s="17"/>
    </row>
    <row r="6" ht="24.95" customHeight="1" spans="1:3">
      <c r="A6" s="16" t="s">
        <v>3273</v>
      </c>
      <c r="B6" s="17"/>
      <c r="C6" s="17"/>
    </row>
    <row r="7" ht="24.95" customHeight="1" spans="1:3">
      <c r="A7" s="16" t="s">
        <v>3274</v>
      </c>
      <c r="B7" s="17"/>
      <c r="C7" s="17"/>
    </row>
    <row r="8" ht="24.95" customHeight="1" spans="1:3">
      <c r="A8" s="16" t="s">
        <v>3275</v>
      </c>
      <c r="B8" s="17"/>
      <c r="C8" s="17"/>
    </row>
    <row r="9" ht="24.95" customHeight="1" spans="1:3">
      <c r="A9" s="16" t="s">
        <v>77</v>
      </c>
      <c r="B9" s="17"/>
      <c r="C9" s="17"/>
    </row>
    <row r="10" ht="24.95" customHeight="1" spans="1:3">
      <c r="A10" s="16" t="s">
        <v>3276</v>
      </c>
      <c r="B10" s="17">
        <v>7</v>
      </c>
      <c r="C10" s="17"/>
    </row>
    <row r="11" ht="24.95" customHeight="1" spans="1:3">
      <c r="A11" s="16" t="s">
        <v>3277</v>
      </c>
      <c r="B11" s="17"/>
      <c r="C11" s="17"/>
    </row>
    <row r="12" ht="24.95" customHeight="1" spans="1:3">
      <c r="A12" s="16" t="s">
        <v>3278</v>
      </c>
      <c r="B12" s="17">
        <v>32</v>
      </c>
      <c r="C12" s="17">
        <v>39</v>
      </c>
    </row>
    <row r="13" ht="24.95" customHeight="1" spans="1:3">
      <c r="A13" s="16" t="s">
        <v>406</v>
      </c>
      <c r="B13" s="17">
        <v>39</v>
      </c>
      <c r="C13" s="17">
        <v>39</v>
      </c>
    </row>
  </sheetData>
  <mergeCells count="1">
    <mergeCell ref="A1:C1"/>
  </mergeCells>
  <pageMargins left="0.75" right="0.75" top="1" bottom="1" header="0.511805555555556" footer="0.511805555555556"/>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9"/>
  <sheetViews>
    <sheetView topLeftCell="A21" workbookViewId="0">
      <selection activeCell="B31" sqref="B31:C39"/>
    </sheetView>
  </sheetViews>
  <sheetFormatPr defaultColWidth="9" defaultRowHeight="15" outlineLevelCol="2"/>
  <cols>
    <col min="1" max="1" width="41.3466666666667" style="1" customWidth="1"/>
    <col min="2" max="2" width="36.3333333333333" style="1" customWidth="1"/>
    <col min="3" max="3" width="37.74" style="1" customWidth="1"/>
    <col min="4" max="1997" width="34" style="1" customWidth="1"/>
    <col min="1998" max="16384" width="9" style="1"/>
  </cols>
  <sheetData>
    <row r="1" ht="25.5" spans="1:3">
      <c r="A1" s="2" t="s">
        <v>3279</v>
      </c>
      <c r="B1" s="2"/>
      <c r="C1" s="2"/>
    </row>
    <row r="2" spans="1:3">
      <c r="A2" s="3" t="s">
        <v>3280</v>
      </c>
      <c r="C2" s="4" t="s">
        <v>42</v>
      </c>
    </row>
    <row r="3" spans="1:3">
      <c r="A3" s="14" t="s">
        <v>2547</v>
      </c>
      <c r="B3" s="15" t="s">
        <v>45</v>
      </c>
      <c r="C3" s="15" t="s">
        <v>391</v>
      </c>
    </row>
    <row r="4" spans="1:3">
      <c r="A4" s="16" t="s">
        <v>3243</v>
      </c>
      <c r="B4" s="17"/>
      <c r="C4" s="17"/>
    </row>
    <row r="5" spans="1:3">
      <c r="A5" s="16" t="s">
        <v>3244</v>
      </c>
      <c r="B5" s="17"/>
      <c r="C5" s="17"/>
    </row>
    <row r="6" spans="1:3">
      <c r="A6" s="16" t="s">
        <v>3245</v>
      </c>
      <c r="B6" s="17"/>
      <c r="C6" s="17"/>
    </row>
    <row r="7" spans="1:3">
      <c r="A7" s="16" t="s">
        <v>3246</v>
      </c>
      <c r="B7" s="17"/>
      <c r="C7" s="17"/>
    </row>
    <row r="8" spans="1:3">
      <c r="A8" s="16" t="s">
        <v>3247</v>
      </c>
      <c r="B8" s="17"/>
      <c r="C8" s="17"/>
    </row>
    <row r="9" spans="1:3">
      <c r="A9" s="16" t="s">
        <v>3248</v>
      </c>
      <c r="B9" s="17"/>
      <c r="C9" s="17"/>
    </row>
    <row r="10" spans="1:3">
      <c r="A10" s="16" t="s">
        <v>3249</v>
      </c>
      <c r="B10" s="17"/>
      <c r="C10" s="17"/>
    </row>
    <row r="11" spans="1:3">
      <c r="A11" s="16" t="s">
        <v>3250</v>
      </c>
      <c r="B11" s="17"/>
      <c r="C11" s="17"/>
    </row>
    <row r="12" spans="1:3">
      <c r="A12" s="16" t="s">
        <v>3251</v>
      </c>
      <c r="B12" s="17"/>
      <c r="C12" s="17"/>
    </row>
    <row r="13" spans="1:3">
      <c r="A13" s="16" t="s">
        <v>3252</v>
      </c>
      <c r="B13" s="17"/>
      <c r="C13" s="17"/>
    </row>
    <row r="14" spans="1:3">
      <c r="A14" s="16" t="s">
        <v>3253</v>
      </c>
      <c r="B14" s="17"/>
      <c r="C14" s="17"/>
    </row>
    <row r="15" spans="1:3">
      <c r="A15" s="16" t="s">
        <v>3254</v>
      </c>
      <c r="B15" s="17"/>
      <c r="C15" s="17"/>
    </row>
    <row r="16" spans="1:3">
      <c r="A16" s="16" t="s">
        <v>3255</v>
      </c>
      <c r="B16" s="17"/>
      <c r="C16" s="17"/>
    </row>
    <row r="17" spans="1:3">
      <c r="A17" s="16" t="s">
        <v>3256</v>
      </c>
      <c r="B17" s="17"/>
      <c r="C17" s="17"/>
    </row>
    <row r="18" spans="1:3">
      <c r="A18" s="16" t="s">
        <v>3257</v>
      </c>
      <c r="B18" s="17"/>
      <c r="C18" s="17"/>
    </row>
    <row r="19" spans="1:3">
      <c r="A19" s="16" t="s">
        <v>3258</v>
      </c>
      <c r="B19" s="17"/>
      <c r="C19" s="17"/>
    </row>
    <row r="20" spans="1:3">
      <c r="A20" s="16" t="s">
        <v>3259</v>
      </c>
      <c r="B20" s="17"/>
      <c r="C20" s="17"/>
    </row>
    <row r="21" spans="1:3">
      <c r="A21" s="16" t="s">
        <v>3260</v>
      </c>
      <c r="B21" s="17"/>
      <c r="C21" s="17"/>
    </row>
    <row r="22" spans="1:3">
      <c r="A22" s="16" t="s">
        <v>3261</v>
      </c>
      <c r="B22" s="17"/>
      <c r="C22" s="17"/>
    </row>
    <row r="23" spans="1:3">
      <c r="A23" s="16" t="s">
        <v>3262</v>
      </c>
      <c r="B23" s="17"/>
      <c r="C23" s="17"/>
    </row>
    <row r="24" spans="1:3">
      <c r="A24" s="16" t="s">
        <v>3263</v>
      </c>
      <c r="B24" s="17"/>
      <c r="C24" s="17"/>
    </row>
    <row r="25" spans="1:3">
      <c r="A25" s="16" t="s">
        <v>3264</v>
      </c>
      <c r="B25" s="17"/>
      <c r="C25" s="17"/>
    </row>
    <row r="26" spans="1:3">
      <c r="A26" s="16" t="s">
        <v>3265</v>
      </c>
      <c r="B26" s="17"/>
      <c r="C26" s="17"/>
    </row>
    <row r="27" spans="1:3">
      <c r="A27" s="16" t="s">
        <v>3266</v>
      </c>
      <c r="B27" s="17"/>
      <c r="C27" s="17"/>
    </row>
    <row r="28" spans="1:3">
      <c r="A28" s="16" t="s">
        <v>3267</v>
      </c>
      <c r="B28" s="17"/>
      <c r="C28" s="17"/>
    </row>
    <row r="29" spans="1:3">
      <c r="A29" s="16" t="s">
        <v>3268</v>
      </c>
      <c r="B29" s="17"/>
      <c r="C29" s="17"/>
    </row>
    <row r="30" spans="1:3">
      <c r="A30" s="16" t="s">
        <v>105</v>
      </c>
      <c r="B30" s="17"/>
      <c r="C30" s="17"/>
    </row>
    <row r="31" spans="1:3">
      <c r="A31" s="16" t="s">
        <v>3281</v>
      </c>
      <c r="B31" s="17"/>
      <c r="C31" s="17"/>
    </row>
    <row r="32" spans="1:3">
      <c r="A32" s="16" t="s">
        <v>3282</v>
      </c>
      <c r="B32" s="17">
        <v>7</v>
      </c>
      <c r="C32" s="17"/>
    </row>
    <row r="33" spans="1:3">
      <c r="A33" s="16" t="s">
        <v>423</v>
      </c>
      <c r="B33" s="17"/>
      <c r="C33" s="17"/>
    </row>
    <row r="34" spans="1:3">
      <c r="A34" s="16" t="s">
        <v>3283</v>
      </c>
      <c r="B34" s="17"/>
      <c r="C34" s="17"/>
    </row>
    <row r="35" spans="1:3">
      <c r="A35" s="16" t="s">
        <v>309</v>
      </c>
      <c r="B35" s="17"/>
      <c r="C35" s="17"/>
    </row>
    <row r="36" spans="1:3">
      <c r="A36" s="16" t="s">
        <v>3284</v>
      </c>
      <c r="B36" s="17"/>
      <c r="C36" s="17"/>
    </row>
    <row r="37" spans="1:3">
      <c r="A37" s="16" t="s">
        <v>383</v>
      </c>
      <c r="B37" s="17"/>
      <c r="C37" s="17"/>
    </row>
    <row r="38" spans="1:3">
      <c r="A38" s="16" t="s">
        <v>3285</v>
      </c>
      <c r="B38" s="17">
        <v>32</v>
      </c>
      <c r="C38" s="17">
        <v>39</v>
      </c>
    </row>
    <row r="39" spans="1:3">
      <c r="A39" s="16" t="s">
        <v>424</v>
      </c>
      <c r="B39" s="17">
        <v>39</v>
      </c>
      <c r="C39" s="17">
        <v>39</v>
      </c>
    </row>
  </sheetData>
  <mergeCells count="1">
    <mergeCell ref="A1:C1"/>
  </mergeCells>
  <pageMargins left="0.75" right="0.75" top="0.590277777777778" bottom="0.590277777777778" header="0.511805555555556" footer="0.511805555555556"/>
  <pageSetup paperSize="9" scale="8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4"/>
  <sheetViews>
    <sheetView workbookViewId="0">
      <selection activeCell="D4" sqref="D4:D34"/>
    </sheetView>
  </sheetViews>
  <sheetFormatPr defaultColWidth="9" defaultRowHeight="15" outlineLevelCol="3"/>
  <cols>
    <col min="1" max="1" width="24.2133333333333" style="1" customWidth="1"/>
    <col min="2" max="4" width="24" style="1" customWidth="1"/>
    <col min="5" max="1996" width="28" style="1" customWidth="1"/>
    <col min="1997" max="16384" width="9" style="1"/>
  </cols>
  <sheetData>
    <row r="1" ht="42" customHeight="1" spans="1:4">
      <c r="A1" s="2" t="s">
        <v>40</v>
      </c>
      <c r="B1" s="2"/>
      <c r="C1" s="2"/>
      <c r="D1" s="2"/>
    </row>
    <row r="2" spans="1:4">
      <c r="A2" s="3" t="s">
        <v>41</v>
      </c>
      <c r="D2" s="4" t="s">
        <v>42</v>
      </c>
    </row>
    <row r="3" spans="1:4">
      <c r="A3" s="14" t="s">
        <v>43</v>
      </c>
      <c r="B3" s="15" t="s">
        <v>44</v>
      </c>
      <c r="C3" s="15" t="s">
        <v>45</v>
      </c>
      <c r="D3" s="15" t="s">
        <v>46</v>
      </c>
    </row>
    <row r="4" spans="1:4">
      <c r="A4" s="16" t="s">
        <v>47</v>
      </c>
      <c r="B4" s="38">
        <v>3743</v>
      </c>
      <c r="C4" s="38">
        <v>3750</v>
      </c>
      <c r="D4" s="38">
        <v>4434</v>
      </c>
    </row>
    <row r="5" spans="1:4">
      <c r="A5" s="16" t="s">
        <v>48</v>
      </c>
      <c r="B5" s="38">
        <v>2265</v>
      </c>
      <c r="C5" s="38">
        <v>2250</v>
      </c>
      <c r="D5" s="38">
        <v>2487</v>
      </c>
    </row>
    <row r="6" spans="1:4">
      <c r="A6" s="16" t="s">
        <v>49</v>
      </c>
      <c r="B6" s="39">
        <v>0</v>
      </c>
      <c r="C6" s="39">
        <v>0</v>
      </c>
      <c r="D6" s="39">
        <v>0</v>
      </c>
    </row>
    <row r="7" spans="1:4">
      <c r="A7" s="16" t="s">
        <v>50</v>
      </c>
      <c r="B7" s="38">
        <v>160</v>
      </c>
      <c r="C7" s="38">
        <v>200</v>
      </c>
      <c r="D7" s="38">
        <v>200</v>
      </c>
    </row>
    <row r="8" spans="1:4">
      <c r="A8" s="16" t="s">
        <v>51</v>
      </c>
      <c r="B8" s="39">
        <v>0</v>
      </c>
      <c r="C8" s="39">
        <v>0</v>
      </c>
      <c r="D8" s="39">
        <v>0</v>
      </c>
    </row>
    <row r="9" spans="1:4">
      <c r="A9" s="16" t="s">
        <v>52</v>
      </c>
      <c r="B9" s="38">
        <v>93</v>
      </c>
      <c r="C9" s="38">
        <v>90</v>
      </c>
      <c r="D9" s="38">
        <v>115</v>
      </c>
    </row>
    <row r="10" spans="1:4">
      <c r="A10" s="16" t="s">
        <v>53</v>
      </c>
      <c r="B10" s="38">
        <v>19</v>
      </c>
      <c r="C10" s="38">
        <v>17</v>
      </c>
      <c r="D10" s="38">
        <v>23</v>
      </c>
    </row>
    <row r="11" spans="1:4">
      <c r="A11" s="16" t="s">
        <v>54</v>
      </c>
      <c r="B11" s="38">
        <v>412</v>
      </c>
      <c r="C11" s="38">
        <v>410</v>
      </c>
      <c r="D11" s="38">
        <v>472</v>
      </c>
    </row>
    <row r="12" spans="1:4">
      <c r="A12" s="16" t="s">
        <v>55</v>
      </c>
      <c r="B12" s="38">
        <v>227</v>
      </c>
      <c r="C12" s="38">
        <v>150</v>
      </c>
      <c r="D12" s="38">
        <v>230</v>
      </c>
    </row>
    <row r="13" spans="1:4">
      <c r="A13" s="16" t="s">
        <v>56</v>
      </c>
      <c r="B13" s="38">
        <v>104</v>
      </c>
      <c r="C13" s="38">
        <v>90</v>
      </c>
      <c r="D13" s="38">
        <v>127</v>
      </c>
    </row>
    <row r="14" spans="1:4">
      <c r="A14" s="16" t="s">
        <v>57</v>
      </c>
      <c r="B14" s="38">
        <v>84</v>
      </c>
      <c r="C14" s="38">
        <v>95</v>
      </c>
      <c r="D14" s="38">
        <v>79</v>
      </c>
    </row>
    <row r="15" spans="1:4">
      <c r="A15" s="16" t="s">
        <v>58</v>
      </c>
      <c r="B15" s="38">
        <v>80</v>
      </c>
      <c r="C15" s="38">
        <v>80</v>
      </c>
      <c r="D15" s="38">
        <v>44</v>
      </c>
    </row>
    <row r="16" spans="1:4">
      <c r="A16" s="16" t="s">
        <v>59</v>
      </c>
      <c r="B16" s="38">
        <v>174</v>
      </c>
      <c r="C16" s="38">
        <v>160</v>
      </c>
      <c r="D16" s="38">
        <v>202</v>
      </c>
    </row>
    <row r="17" spans="1:4">
      <c r="A17" s="16" t="s">
        <v>60</v>
      </c>
      <c r="B17" s="39">
        <v>0</v>
      </c>
      <c r="C17" s="39">
        <v>0</v>
      </c>
      <c r="D17" s="39">
        <v>0</v>
      </c>
    </row>
    <row r="18" spans="1:4">
      <c r="A18" s="16" t="s">
        <v>61</v>
      </c>
      <c r="B18" s="39">
        <v>0</v>
      </c>
      <c r="C18" s="39">
        <v>0</v>
      </c>
      <c r="D18" s="39">
        <v>0</v>
      </c>
    </row>
    <row r="19" spans="1:4">
      <c r="A19" s="16" t="s">
        <v>62</v>
      </c>
      <c r="B19" s="39">
        <v>0</v>
      </c>
      <c r="C19" s="39">
        <v>0</v>
      </c>
      <c r="D19" s="39">
        <v>0</v>
      </c>
    </row>
    <row r="20" spans="1:4">
      <c r="A20" s="16" t="s">
        <v>63</v>
      </c>
      <c r="B20" s="38">
        <v>26</v>
      </c>
      <c r="C20" s="38">
        <v>117</v>
      </c>
      <c r="D20" s="38">
        <v>441</v>
      </c>
    </row>
    <row r="21" spans="1:4">
      <c r="A21" s="16" t="s">
        <v>64</v>
      </c>
      <c r="B21" s="38">
        <v>98</v>
      </c>
      <c r="C21" s="38">
        <v>90</v>
      </c>
      <c r="D21" s="38">
        <v>13</v>
      </c>
    </row>
    <row r="22" spans="1:4">
      <c r="A22" s="16" t="s">
        <v>65</v>
      </c>
      <c r="B22" s="39">
        <v>0</v>
      </c>
      <c r="C22" s="39">
        <v>0</v>
      </c>
      <c r="D22" s="39">
        <v>0</v>
      </c>
    </row>
    <row r="23" spans="1:4">
      <c r="A23" s="16" t="s">
        <v>66</v>
      </c>
      <c r="B23" s="39">
        <v>1</v>
      </c>
      <c r="C23" s="39">
        <v>1</v>
      </c>
      <c r="D23" s="39">
        <v>1</v>
      </c>
    </row>
    <row r="24" spans="1:4">
      <c r="A24" s="16" t="s">
        <v>67</v>
      </c>
      <c r="B24" s="39">
        <v>0</v>
      </c>
      <c r="C24" s="39">
        <v>0</v>
      </c>
      <c r="D24" s="39">
        <v>0</v>
      </c>
    </row>
    <row r="25" spans="1:4">
      <c r="A25" s="16" t="s">
        <v>68</v>
      </c>
      <c r="B25" s="38">
        <v>7322</v>
      </c>
      <c r="C25" s="38">
        <v>4980</v>
      </c>
      <c r="D25" s="38">
        <v>7752</v>
      </c>
    </row>
    <row r="26" spans="1:4">
      <c r="A26" s="16" t="s">
        <v>69</v>
      </c>
      <c r="B26" s="38">
        <v>693</v>
      </c>
      <c r="C26" s="38">
        <v>680</v>
      </c>
      <c r="D26" s="38">
        <v>683</v>
      </c>
    </row>
    <row r="27" spans="1:4">
      <c r="A27" s="16" t="s">
        <v>70</v>
      </c>
      <c r="B27" s="38">
        <v>793</v>
      </c>
      <c r="C27" s="38">
        <v>750</v>
      </c>
      <c r="D27" s="38">
        <v>3574</v>
      </c>
    </row>
    <row r="28" spans="1:4">
      <c r="A28" s="16" t="s">
        <v>71</v>
      </c>
      <c r="B28" s="38">
        <v>1540</v>
      </c>
      <c r="C28" s="38">
        <v>1600</v>
      </c>
      <c r="D28" s="38">
        <v>1370</v>
      </c>
    </row>
    <row r="29" spans="1:4">
      <c r="A29" s="16" t="s">
        <v>72</v>
      </c>
      <c r="B29" s="39"/>
      <c r="C29" s="39">
        <v>0</v>
      </c>
      <c r="D29" s="39"/>
    </row>
    <row r="30" spans="1:4">
      <c r="A30" s="16" t="s">
        <v>73</v>
      </c>
      <c r="B30" s="38">
        <v>2655</v>
      </c>
      <c r="C30" s="38">
        <v>1500</v>
      </c>
      <c r="D30" s="38">
        <v>2110</v>
      </c>
    </row>
    <row r="31" spans="1:4">
      <c r="A31" s="16" t="s">
        <v>74</v>
      </c>
      <c r="B31" s="39">
        <v>0</v>
      </c>
      <c r="C31" s="39">
        <v>0</v>
      </c>
      <c r="D31" s="39">
        <v>0</v>
      </c>
    </row>
    <row r="32" spans="1:4">
      <c r="A32" s="16" t="s">
        <v>75</v>
      </c>
      <c r="B32" s="38">
        <v>1641</v>
      </c>
      <c r="C32" s="38">
        <v>450</v>
      </c>
      <c r="D32" s="38">
        <v>15</v>
      </c>
    </row>
    <row r="33" spans="1:4">
      <c r="A33" s="16" t="s">
        <v>76</v>
      </c>
      <c r="B33" s="38"/>
      <c r="C33" s="39">
        <v>0</v>
      </c>
      <c r="D33" s="38"/>
    </row>
    <row r="34" spans="1:4">
      <c r="A34" s="16" t="s">
        <v>77</v>
      </c>
      <c r="B34" s="38">
        <v>11065</v>
      </c>
      <c r="C34" s="38">
        <v>8730</v>
      </c>
      <c r="D34" s="38">
        <v>12186</v>
      </c>
    </row>
  </sheetData>
  <mergeCells count="1">
    <mergeCell ref="A1:D1"/>
  </mergeCells>
  <pageMargins left="0.786805555555556" right="0.786805555555556" top="0.393055555555556" bottom="0.196527777777778" header="0.275" footer="0.786805555555556"/>
  <pageSetup paperSize="9" scale="98" fitToHeight="0" orientation="landscape" useFirstPageNumber="1" horizontalDpi="300" verticalDpi="300"/>
  <headerFooter>
    <oddHeader>&amp;C&amp;"Times New Roman,Regular"&amp;12&amp;A</oddHeader>
    <oddFooter>&amp;C&amp;"Times New Roman,Regular"&amp;12Page &amp;P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B4" sqref="B4:C8"/>
    </sheetView>
  </sheetViews>
  <sheetFormatPr defaultColWidth="9" defaultRowHeight="15" outlineLevelRow="7" outlineLevelCol="2"/>
  <cols>
    <col min="1" max="1" width="35.7133333333333" style="1" customWidth="1"/>
    <col min="2" max="2" width="29.1666666666667" style="1" customWidth="1"/>
    <col min="3" max="3" width="29.8266666666667" style="1" customWidth="1"/>
    <col min="4" max="1997" width="34" style="1" customWidth="1"/>
    <col min="1998" max="16384" width="9" style="1"/>
  </cols>
  <sheetData>
    <row r="1" ht="25.5" spans="1:3">
      <c r="A1" s="2" t="s">
        <v>3286</v>
      </c>
      <c r="B1" s="2"/>
      <c r="C1" s="2"/>
    </row>
    <row r="2" spans="1:3">
      <c r="A2" s="3" t="s">
        <v>3287</v>
      </c>
      <c r="C2" s="4" t="s">
        <v>42</v>
      </c>
    </row>
    <row r="3" ht="30" customHeight="1" spans="1:3">
      <c r="A3" s="5" t="s">
        <v>43</v>
      </c>
      <c r="B3" s="6" t="s">
        <v>44</v>
      </c>
      <c r="C3" s="6" t="s">
        <v>46</v>
      </c>
    </row>
    <row r="4" ht="30" customHeight="1" spans="1:3">
      <c r="A4" s="7" t="s">
        <v>3288</v>
      </c>
      <c r="B4" s="8">
        <v>12913</v>
      </c>
      <c r="C4" s="8">
        <v>16439</v>
      </c>
    </row>
    <row r="5" ht="30" customHeight="1" spans="1:3">
      <c r="A5" s="7" t="s">
        <v>3289</v>
      </c>
      <c r="B5" s="8">
        <v>24496</v>
      </c>
      <c r="C5" s="8">
        <v>26084</v>
      </c>
    </row>
    <row r="6" ht="30" customHeight="1" spans="1:3">
      <c r="A6" s="9" t="s">
        <v>77</v>
      </c>
      <c r="B6" s="8">
        <v>37409</v>
      </c>
      <c r="C6" s="8">
        <v>42523</v>
      </c>
    </row>
    <row r="7" ht="30" customHeight="1" spans="1:3">
      <c r="A7" s="13" t="s">
        <v>3290</v>
      </c>
      <c r="B7" s="11">
        <v>4029</v>
      </c>
      <c r="C7" s="11">
        <v>2361</v>
      </c>
    </row>
    <row r="8" ht="42" customHeight="1" spans="1:3">
      <c r="A8" s="9" t="s">
        <v>406</v>
      </c>
      <c r="B8" s="8">
        <v>41438</v>
      </c>
      <c r="C8" s="8">
        <v>44884</v>
      </c>
    </row>
  </sheetData>
  <mergeCells count="1">
    <mergeCell ref="A1:C1"/>
  </mergeCells>
  <pageMargins left="0.75" right="0.75" top="1" bottom="1" header="0.511805555555556" footer="0.511805555555556"/>
  <pageSetup paperSize="9"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B4" sqref="B4:C8"/>
    </sheetView>
  </sheetViews>
  <sheetFormatPr defaultColWidth="9" defaultRowHeight="15" outlineLevelRow="7" outlineLevelCol="2"/>
  <cols>
    <col min="1" max="1" width="35.7" style="1" customWidth="1"/>
    <col min="2" max="2" width="28.5066666666667" style="1" customWidth="1"/>
    <col min="3" max="3" width="29.9133333333333" style="1" customWidth="1"/>
    <col min="4" max="1997" width="34" style="1" customWidth="1"/>
    <col min="1998" max="16384" width="9" style="1"/>
  </cols>
  <sheetData>
    <row r="1" ht="25.5" spans="1:3">
      <c r="A1" s="2" t="s">
        <v>3291</v>
      </c>
      <c r="B1" s="2"/>
      <c r="C1" s="2"/>
    </row>
    <row r="2" spans="1:3">
      <c r="A2" s="3" t="s">
        <v>3292</v>
      </c>
      <c r="C2" s="4" t="s">
        <v>42</v>
      </c>
    </row>
    <row r="3" ht="33" customHeight="1" spans="1:3">
      <c r="A3" s="5" t="s">
        <v>2560</v>
      </c>
      <c r="B3" s="6" t="s">
        <v>44</v>
      </c>
      <c r="C3" s="6" t="s">
        <v>46</v>
      </c>
    </row>
    <row r="4" ht="30" customHeight="1" spans="1:3">
      <c r="A4" s="7" t="s">
        <v>3288</v>
      </c>
      <c r="B4" s="8">
        <v>10553</v>
      </c>
      <c r="C4" s="8">
        <v>12076</v>
      </c>
    </row>
    <row r="5" ht="30" customHeight="1" spans="1:3">
      <c r="A5" s="7" t="s">
        <v>3289</v>
      </c>
      <c r="B5" s="8">
        <v>24495</v>
      </c>
      <c r="C5" s="8">
        <v>25915</v>
      </c>
    </row>
    <row r="6" ht="30" customHeight="1" spans="1:3">
      <c r="A6" s="9" t="s">
        <v>105</v>
      </c>
      <c r="B6" s="8">
        <v>35048</v>
      </c>
      <c r="C6" s="8">
        <v>37991</v>
      </c>
    </row>
    <row r="7" ht="30" customHeight="1" spans="1:3">
      <c r="A7" s="13" t="s">
        <v>383</v>
      </c>
      <c r="B7" s="11">
        <v>2361</v>
      </c>
      <c r="C7" s="11">
        <v>4532</v>
      </c>
    </row>
    <row r="8" ht="54.95" customHeight="1" spans="1:3">
      <c r="A8" s="9" t="s">
        <v>3293</v>
      </c>
      <c r="B8" s="8">
        <v>37409</v>
      </c>
      <c r="C8" s="8">
        <v>42523</v>
      </c>
    </row>
  </sheetData>
  <mergeCells count="1">
    <mergeCell ref="A1:C1"/>
  </mergeCells>
  <pageMargins left="0.75" right="0.75" top="1" bottom="1" header="0.511805555555556" footer="0.511805555555556"/>
  <pageSetup paperSize="9"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B4" sqref="B4:C8"/>
    </sheetView>
  </sheetViews>
  <sheetFormatPr defaultColWidth="9" defaultRowHeight="15" outlineLevelRow="7" outlineLevelCol="2"/>
  <cols>
    <col min="1" max="1" width="39.3066666666667" style="1" customWidth="1"/>
    <col min="2" max="2" width="24" style="1" customWidth="1"/>
    <col min="3" max="3" width="30.8533333333333" style="1" customWidth="1"/>
    <col min="4" max="1997" width="34" style="1" customWidth="1"/>
    <col min="1998" max="16384" width="9" style="1"/>
  </cols>
  <sheetData>
    <row r="1" ht="25.5" spans="1:3">
      <c r="A1" s="2" t="s">
        <v>3294</v>
      </c>
      <c r="B1" s="2"/>
      <c r="C1" s="2"/>
    </row>
    <row r="2" spans="1:3">
      <c r="A2" s="3" t="s">
        <v>3295</v>
      </c>
      <c r="C2" s="4" t="s">
        <v>42</v>
      </c>
    </row>
    <row r="3" ht="34" customHeight="1" spans="1:3">
      <c r="A3" s="5" t="s">
        <v>43</v>
      </c>
      <c r="B3" s="6" t="s">
        <v>46</v>
      </c>
      <c r="C3" s="6" t="s">
        <v>391</v>
      </c>
    </row>
    <row r="4" ht="30" customHeight="1" spans="1:3">
      <c r="A4" s="7" t="s">
        <v>3288</v>
      </c>
      <c r="B4" s="8">
        <v>16439</v>
      </c>
      <c r="C4" s="8">
        <v>12000</v>
      </c>
    </row>
    <row r="5" ht="30" customHeight="1" spans="1:3">
      <c r="A5" s="7" t="s">
        <v>3289</v>
      </c>
      <c r="B5" s="8">
        <v>26084</v>
      </c>
      <c r="C5" s="8">
        <v>23000</v>
      </c>
    </row>
    <row r="6" ht="30" customHeight="1" spans="1:3">
      <c r="A6" s="7" t="s">
        <v>77</v>
      </c>
      <c r="B6" s="8">
        <v>42523</v>
      </c>
      <c r="C6" s="8">
        <v>35000</v>
      </c>
    </row>
    <row r="7" ht="30" customHeight="1" spans="1:3">
      <c r="A7" s="12" t="s">
        <v>3296</v>
      </c>
      <c r="B7" s="11">
        <v>30006</v>
      </c>
      <c r="C7" s="11">
        <v>34539</v>
      </c>
    </row>
    <row r="8" ht="36.95" customHeight="1" spans="1:3">
      <c r="A8" s="7" t="s">
        <v>406</v>
      </c>
      <c r="B8" s="8">
        <v>72529</v>
      </c>
      <c r="C8" s="8">
        <v>69539</v>
      </c>
    </row>
  </sheetData>
  <mergeCells count="1">
    <mergeCell ref="A1:C1"/>
  </mergeCells>
  <pageMargins left="0.75" right="0.75" top="1" bottom="1" header="0.511805555555556" footer="0.511805555555556"/>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tabSelected="1" workbookViewId="0">
      <selection activeCell="D12" sqref="D12"/>
    </sheetView>
  </sheetViews>
  <sheetFormatPr defaultColWidth="9" defaultRowHeight="15" outlineLevelRow="7" outlineLevelCol="2"/>
  <cols>
    <col min="1" max="1" width="38.8" style="1" customWidth="1"/>
    <col min="2" max="2" width="24" style="1" customWidth="1"/>
    <col min="3" max="3" width="30.8533333333333" style="1" customWidth="1"/>
    <col min="4" max="1997" width="34" style="1" customWidth="1"/>
    <col min="1998" max="16384" width="9" style="1"/>
  </cols>
  <sheetData>
    <row r="1" ht="25.5" spans="1:3">
      <c r="A1" s="2" t="s">
        <v>3297</v>
      </c>
      <c r="B1" s="2"/>
      <c r="C1" s="2"/>
    </row>
    <row r="2" spans="1:3">
      <c r="A2" s="3" t="s">
        <v>3298</v>
      </c>
      <c r="C2" s="4" t="s">
        <v>42</v>
      </c>
    </row>
    <row r="3" ht="25" customHeight="1" spans="1:3">
      <c r="A3" s="5" t="s">
        <v>43</v>
      </c>
      <c r="B3" s="6" t="s">
        <v>3299</v>
      </c>
      <c r="C3" s="6" t="s">
        <v>391</v>
      </c>
    </row>
    <row r="4" ht="30" customHeight="1" spans="1:3">
      <c r="A4" s="7" t="s">
        <v>3288</v>
      </c>
      <c r="B4" s="8">
        <v>12076</v>
      </c>
      <c r="C4" s="8">
        <v>11000</v>
      </c>
    </row>
    <row r="5" ht="30" customHeight="1" spans="1:3">
      <c r="A5" s="7" t="s">
        <v>3289</v>
      </c>
      <c r="B5" s="8">
        <v>25915</v>
      </c>
      <c r="C5" s="8">
        <v>22000</v>
      </c>
    </row>
    <row r="6" ht="30" customHeight="1" spans="1:3">
      <c r="A6" s="9" t="s">
        <v>105</v>
      </c>
      <c r="B6" s="8">
        <v>37991</v>
      </c>
      <c r="C6" s="8">
        <v>33000</v>
      </c>
    </row>
    <row r="7" ht="30" customHeight="1" spans="1:3">
      <c r="A7" s="10" t="s">
        <v>3300</v>
      </c>
      <c r="B7" s="11">
        <v>34539</v>
      </c>
      <c r="C7" s="8">
        <v>36539</v>
      </c>
    </row>
    <row r="8" ht="51" customHeight="1" spans="1:3">
      <c r="A8" s="9" t="s">
        <v>3293</v>
      </c>
      <c r="B8" s="8">
        <v>72530</v>
      </c>
      <c r="C8" s="8">
        <v>69539</v>
      </c>
    </row>
  </sheetData>
  <mergeCells count="1">
    <mergeCell ref="A1:C1"/>
  </mergeCells>
  <pageMargins left="0.75" right="0.75" top="1" bottom="1"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C20" sqref="C20:C21"/>
    </sheetView>
  </sheetViews>
  <sheetFormatPr defaultColWidth="9" defaultRowHeight="15" outlineLevelCol="3"/>
  <cols>
    <col min="1" max="1" width="32.2" style="1" customWidth="1"/>
    <col min="2" max="3" width="24" style="1" customWidth="1"/>
    <col min="4" max="1997" width="15" style="1" customWidth="1"/>
    <col min="1998" max="16384" width="9" style="1"/>
  </cols>
  <sheetData>
    <row r="1" ht="25.5" spans="1:4">
      <c r="A1" s="2" t="s">
        <v>78</v>
      </c>
      <c r="B1" s="2"/>
      <c r="C1" s="2"/>
      <c r="D1" s="2"/>
    </row>
    <row r="2" spans="1:4">
      <c r="A2" s="3" t="s">
        <v>79</v>
      </c>
      <c r="D2" s="4" t="s">
        <v>80</v>
      </c>
    </row>
    <row r="3" spans="1:4">
      <c r="A3" s="14" t="s">
        <v>43</v>
      </c>
      <c r="B3" s="15" t="s">
        <v>44</v>
      </c>
      <c r="C3" s="15" t="s">
        <v>46</v>
      </c>
      <c r="D3" s="14" t="s">
        <v>81</v>
      </c>
    </row>
    <row r="4" spans="1:4">
      <c r="A4" s="16" t="s">
        <v>82</v>
      </c>
      <c r="B4" s="38">
        <v>43505</v>
      </c>
      <c r="C4" s="38">
        <v>40793</v>
      </c>
      <c r="D4" s="16"/>
    </row>
    <row r="5" spans="1:4">
      <c r="A5" s="16" t="s">
        <v>83</v>
      </c>
      <c r="B5" s="17"/>
      <c r="C5" s="17">
        <v>87</v>
      </c>
      <c r="D5" s="16"/>
    </row>
    <row r="6" spans="1:4">
      <c r="A6" s="16" t="s">
        <v>84</v>
      </c>
      <c r="B6" s="17">
        <v>14460</v>
      </c>
      <c r="C6" s="17">
        <v>16426</v>
      </c>
      <c r="D6" s="16"/>
    </row>
    <row r="7" spans="1:4">
      <c r="A7" s="16" t="s">
        <v>85</v>
      </c>
      <c r="B7" s="17">
        <v>28547</v>
      </c>
      <c r="C7" s="17">
        <v>30392</v>
      </c>
      <c r="D7" s="16"/>
    </row>
    <row r="8" spans="1:4">
      <c r="A8" s="16" t="s">
        <v>86</v>
      </c>
      <c r="B8" s="17">
        <v>97</v>
      </c>
      <c r="C8" s="17">
        <v>161</v>
      </c>
      <c r="D8" s="16"/>
    </row>
    <row r="9" spans="1:4">
      <c r="A9" s="16" t="s">
        <v>87</v>
      </c>
      <c r="B9" s="17">
        <v>10330</v>
      </c>
      <c r="C9" s="17">
        <v>7673</v>
      </c>
      <c r="D9" s="16"/>
    </row>
    <row r="10" spans="1:4">
      <c r="A10" s="16" t="s">
        <v>88</v>
      </c>
      <c r="B10" s="17">
        <v>57241</v>
      </c>
      <c r="C10" s="17">
        <v>75261</v>
      </c>
      <c r="D10" s="16"/>
    </row>
    <row r="11" spans="1:4">
      <c r="A11" s="16" t="s">
        <v>89</v>
      </c>
      <c r="B11" s="17">
        <v>19398</v>
      </c>
      <c r="C11" s="17">
        <v>19134</v>
      </c>
      <c r="D11" s="16"/>
    </row>
    <row r="12" spans="1:4">
      <c r="A12" s="16" t="s">
        <v>90</v>
      </c>
      <c r="B12" s="17">
        <v>14713</v>
      </c>
      <c r="C12" s="17">
        <v>13028</v>
      </c>
      <c r="D12" s="16"/>
    </row>
    <row r="13" spans="1:4">
      <c r="A13" s="16" t="s">
        <v>91</v>
      </c>
      <c r="B13" s="17">
        <v>27224</v>
      </c>
      <c r="C13" s="17">
        <v>19669</v>
      </c>
      <c r="D13" s="16"/>
    </row>
    <row r="14" spans="1:4">
      <c r="A14" s="16" t="s">
        <v>92</v>
      </c>
      <c r="B14" s="17">
        <v>92862</v>
      </c>
      <c r="C14" s="17">
        <v>106737</v>
      </c>
      <c r="D14" s="16"/>
    </row>
    <row r="15" spans="1:4">
      <c r="A15" s="16" t="s">
        <v>93</v>
      </c>
      <c r="B15" s="17">
        <v>19051</v>
      </c>
      <c r="C15" s="17">
        <v>18662</v>
      </c>
      <c r="D15" s="16"/>
    </row>
    <row r="16" spans="1:4">
      <c r="A16" s="16" t="s">
        <v>94</v>
      </c>
      <c r="B16" s="17">
        <v>388</v>
      </c>
      <c r="C16" s="17">
        <v>1045</v>
      </c>
      <c r="D16" s="16"/>
    </row>
    <row r="17" spans="1:4">
      <c r="A17" s="16" t="s">
        <v>95</v>
      </c>
      <c r="B17" s="17">
        <v>2755</v>
      </c>
      <c r="C17" s="17">
        <v>1057</v>
      </c>
      <c r="D17" s="16"/>
    </row>
    <row r="18" spans="1:4">
      <c r="A18" s="16" t="s">
        <v>96</v>
      </c>
      <c r="B18" s="17">
        <v>620</v>
      </c>
      <c r="C18" s="17">
        <v>69</v>
      </c>
      <c r="D18" s="16"/>
    </row>
    <row r="19" spans="1:4">
      <c r="A19" s="16" t="s">
        <v>97</v>
      </c>
      <c r="B19" s="17">
        <v>0</v>
      </c>
      <c r="C19" s="17">
        <v>0</v>
      </c>
      <c r="D19" s="16"/>
    </row>
    <row r="20" spans="1:4">
      <c r="A20" s="16" t="s">
        <v>98</v>
      </c>
      <c r="B20" s="17">
        <v>5957</v>
      </c>
      <c r="C20" s="17">
        <v>9076</v>
      </c>
      <c r="D20" s="16"/>
    </row>
    <row r="21" spans="1:4">
      <c r="A21" s="16" t="s">
        <v>99</v>
      </c>
      <c r="B21" s="17">
        <v>9416</v>
      </c>
      <c r="C21" s="17">
        <v>9257</v>
      </c>
      <c r="D21" s="16"/>
    </row>
    <row r="22" spans="1:4">
      <c r="A22" s="16" t="s">
        <v>100</v>
      </c>
      <c r="B22" s="17">
        <v>352</v>
      </c>
      <c r="C22" s="17">
        <v>639</v>
      </c>
      <c r="D22" s="16"/>
    </row>
    <row r="23" spans="1:4">
      <c r="A23" s="16" t="s">
        <v>101</v>
      </c>
      <c r="B23" s="17">
        <v>12608</v>
      </c>
      <c r="C23" s="17">
        <v>10095</v>
      </c>
      <c r="D23" s="16"/>
    </row>
    <row r="24" spans="1:4">
      <c r="A24" s="16" t="s">
        <v>102</v>
      </c>
      <c r="B24" s="17">
        <v>1754</v>
      </c>
      <c r="C24" s="17">
        <v>2062</v>
      </c>
      <c r="D24" s="16"/>
    </row>
    <row r="25" spans="1:4">
      <c r="A25" s="16" t="s">
        <v>103</v>
      </c>
      <c r="B25" s="17">
        <v>13</v>
      </c>
      <c r="C25" s="17">
        <v>25</v>
      </c>
      <c r="D25" s="16"/>
    </row>
    <row r="26" spans="1:4">
      <c r="A26" s="16" t="s">
        <v>104</v>
      </c>
      <c r="B26" s="17">
        <v>947</v>
      </c>
      <c r="C26" s="17">
        <v>638</v>
      </c>
      <c r="D26" s="16"/>
    </row>
    <row r="27" spans="1:4">
      <c r="A27" s="16" t="s">
        <v>105</v>
      </c>
      <c r="B27" s="17">
        <v>362238</v>
      </c>
      <c r="C27" s="17">
        <v>381986</v>
      </c>
      <c r="D27" s="16"/>
    </row>
  </sheetData>
  <mergeCells count="1">
    <mergeCell ref="A1:D1"/>
  </mergeCells>
  <pageMargins left="0.75" right="0.75" top="1" bottom="1" header="0.511805555555556" footer="0.51180555555555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6"/>
  <sheetViews>
    <sheetView workbookViewId="0">
      <selection activeCell="B69" sqref="B69"/>
    </sheetView>
  </sheetViews>
  <sheetFormatPr defaultColWidth="8.8" defaultRowHeight="15" outlineLevelCol="1"/>
  <cols>
    <col min="1" max="1" width="50.2" style="1" customWidth="1"/>
    <col min="2" max="2" width="45.06" style="1" customWidth="1"/>
    <col min="3" max="1997" width="15" style="1" customWidth="1"/>
    <col min="1998" max="16384" width="8.8" style="1"/>
  </cols>
  <sheetData>
    <row r="1" ht="25.5" spans="1:2">
      <c r="A1" s="2" t="s">
        <v>106</v>
      </c>
      <c r="B1" s="2"/>
    </row>
    <row r="2" spans="1:2">
      <c r="A2" s="3" t="s">
        <v>107</v>
      </c>
      <c r="B2" s="4" t="s">
        <v>42</v>
      </c>
    </row>
    <row r="3" ht="24.95" customHeight="1" spans="1:2">
      <c r="A3" s="14" t="s">
        <v>108</v>
      </c>
      <c r="B3" s="24" t="s">
        <v>109</v>
      </c>
    </row>
    <row r="4" ht="24.95" customHeight="1" spans="1:2">
      <c r="A4" s="26" t="s">
        <v>110</v>
      </c>
      <c r="B4" s="154">
        <v>1539</v>
      </c>
    </row>
    <row r="5" ht="24.95" customHeight="1" spans="1:2">
      <c r="A5" s="26" t="s">
        <v>111</v>
      </c>
      <c r="B5" s="154">
        <v>203461</v>
      </c>
    </row>
    <row r="6" ht="24.95" customHeight="1" spans="1:2">
      <c r="A6" s="16" t="s">
        <v>112</v>
      </c>
      <c r="B6" s="155">
        <v>0</v>
      </c>
    </row>
    <row r="7" ht="24.95" customHeight="1" spans="1:2">
      <c r="A7" s="16" t="s">
        <v>113</v>
      </c>
      <c r="B7" s="154">
        <v>91507</v>
      </c>
    </row>
    <row r="8" ht="24.95" customHeight="1" spans="1:2">
      <c r="A8" s="16" t="s">
        <v>114</v>
      </c>
      <c r="B8" s="154">
        <v>14986</v>
      </c>
    </row>
    <row r="9" ht="24.95" customHeight="1" spans="1:2">
      <c r="A9" s="16" t="s">
        <v>115</v>
      </c>
      <c r="B9" s="154">
        <v>4771</v>
      </c>
    </row>
    <row r="10" ht="24.95" customHeight="1" spans="1:2">
      <c r="A10" s="16" t="s">
        <v>116</v>
      </c>
      <c r="B10" s="155">
        <v>0</v>
      </c>
    </row>
    <row r="11" ht="24.95" customHeight="1" spans="1:2">
      <c r="A11" s="16" t="s">
        <v>117</v>
      </c>
      <c r="B11" s="155">
        <v>0</v>
      </c>
    </row>
    <row r="12" ht="24.95" customHeight="1" spans="1:2">
      <c r="A12" s="16" t="s">
        <v>118</v>
      </c>
      <c r="B12" s="155">
        <v>201</v>
      </c>
    </row>
    <row r="13" ht="24.95" customHeight="1" spans="1:2">
      <c r="A13" s="16" t="s">
        <v>119</v>
      </c>
      <c r="B13" s="154">
        <v>8097</v>
      </c>
    </row>
    <row r="14" ht="24.95" customHeight="1" spans="1:2">
      <c r="A14" s="16" t="s">
        <v>120</v>
      </c>
      <c r="B14" s="154">
        <v>19884</v>
      </c>
    </row>
    <row r="15" ht="24.95" customHeight="1" spans="1:2">
      <c r="A15" s="16" t="s">
        <v>121</v>
      </c>
      <c r="B15" s="154">
        <v>987</v>
      </c>
    </row>
    <row r="16" ht="24.95" customHeight="1" spans="1:2">
      <c r="A16" s="16" t="s">
        <v>122</v>
      </c>
      <c r="B16" s="155">
        <v>0</v>
      </c>
    </row>
    <row r="17" ht="24.95" customHeight="1" spans="1:2">
      <c r="A17" s="16" t="s">
        <v>123</v>
      </c>
      <c r="B17" s="155">
        <v>0</v>
      </c>
    </row>
    <row r="18" ht="24.95" customHeight="1" spans="1:2">
      <c r="A18" s="16" t="s">
        <v>124</v>
      </c>
      <c r="B18" s="154">
        <v>10889</v>
      </c>
    </row>
    <row r="19" ht="24.95" customHeight="1" spans="1:2">
      <c r="A19" s="16" t="s">
        <v>125</v>
      </c>
      <c r="B19" s="155"/>
    </row>
    <row r="20" ht="24.95" customHeight="1" spans="1:2">
      <c r="A20" s="16" t="s">
        <v>126</v>
      </c>
      <c r="B20" s="155">
        <v>0</v>
      </c>
    </row>
    <row r="21" ht="24.95" customHeight="1" spans="1:2">
      <c r="A21" s="16" t="s">
        <v>127</v>
      </c>
      <c r="B21" s="155">
        <v>0</v>
      </c>
    </row>
    <row r="22" ht="24.95" customHeight="1" spans="1:2">
      <c r="A22" s="16" t="s">
        <v>128</v>
      </c>
      <c r="B22" s="154">
        <v>1035</v>
      </c>
    </row>
    <row r="23" ht="24.95" customHeight="1" spans="1:2">
      <c r="A23" s="16" t="s">
        <v>129</v>
      </c>
      <c r="B23" s="154">
        <v>4158</v>
      </c>
    </row>
    <row r="24" ht="24.95" customHeight="1" spans="1:2">
      <c r="A24" s="16" t="s">
        <v>130</v>
      </c>
      <c r="B24" s="154"/>
    </row>
    <row r="25" ht="24.95" customHeight="1" spans="1:2">
      <c r="A25" s="16" t="s">
        <v>131</v>
      </c>
      <c r="B25" s="154">
        <v>1812</v>
      </c>
    </row>
    <row r="26" ht="24.95" customHeight="1" spans="1:2">
      <c r="A26" s="16" t="s">
        <v>132</v>
      </c>
      <c r="B26" s="154">
        <v>23227</v>
      </c>
    </row>
    <row r="27" ht="24.95" customHeight="1" spans="1:2">
      <c r="A27" s="16" t="s">
        <v>133</v>
      </c>
      <c r="B27" s="154">
        <v>3428</v>
      </c>
    </row>
    <row r="28" ht="24.95" customHeight="1" spans="1:2">
      <c r="A28" s="16" t="s">
        <v>134</v>
      </c>
      <c r="B28" s="154">
        <v>459</v>
      </c>
    </row>
    <row r="29" ht="24.95" customHeight="1" spans="1:2">
      <c r="A29" s="16" t="s">
        <v>135</v>
      </c>
      <c r="B29" s="155"/>
    </row>
    <row r="30" ht="24.95" customHeight="1" spans="1:2">
      <c r="A30" s="16" t="s">
        <v>136</v>
      </c>
      <c r="B30" s="154">
        <v>14887</v>
      </c>
    </row>
    <row r="31" ht="24.95" customHeight="1" spans="1:2">
      <c r="A31" s="16" t="s">
        <v>137</v>
      </c>
      <c r="B31" s="154">
        <v>2602</v>
      </c>
    </row>
    <row r="32" ht="24.95" customHeight="1" spans="1:2">
      <c r="A32" s="16" t="s">
        <v>138</v>
      </c>
      <c r="B32" s="155">
        <v>0</v>
      </c>
    </row>
    <row r="33" ht="24.95" customHeight="1" spans="1:2">
      <c r="A33" s="16" t="s">
        <v>139</v>
      </c>
      <c r="B33" s="155">
        <v>0</v>
      </c>
    </row>
    <row r="34" ht="24.95" customHeight="1" spans="1:2">
      <c r="A34" s="16" t="s">
        <v>140</v>
      </c>
      <c r="B34" s="155">
        <v>0</v>
      </c>
    </row>
    <row r="35" ht="24.95" customHeight="1" spans="1:2">
      <c r="A35" s="16" t="s">
        <v>141</v>
      </c>
      <c r="B35" s="155"/>
    </row>
    <row r="36" ht="24.95" customHeight="1" spans="1:2">
      <c r="A36" s="16" t="s">
        <v>142</v>
      </c>
      <c r="B36" s="154">
        <v>501</v>
      </c>
    </row>
    <row r="37" ht="24.95" customHeight="1" spans="1:2">
      <c r="A37" s="16" t="s">
        <v>143</v>
      </c>
      <c r="B37" s="155">
        <v>0</v>
      </c>
    </row>
    <row r="38" ht="24.95" customHeight="1" spans="1:2">
      <c r="A38" s="16" t="s">
        <v>144</v>
      </c>
      <c r="B38" s="154">
        <v>30</v>
      </c>
    </row>
    <row r="39" ht="24.95" customHeight="1" spans="1:2">
      <c r="A39" s="16" t="s">
        <v>145</v>
      </c>
      <c r="B39" s="155">
        <v>0</v>
      </c>
    </row>
    <row r="40" ht="24.95" customHeight="1" spans="1:2">
      <c r="A40" s="16" t="s">
        <v>146</v>
      </c>
      <c r="B40" s="155"/>
    </row>
    <row r="41" ht="24.95" customHeight="1" spans="1:2">
      <c r="A41" s="16" t="s">
        <v>147</v>
      </c>
      <c r="B41" s="155"/>
    </row>
    <row r="42" ht="24.95" customHeight="1" spans="1:2">
      <c r="A42" s="16" t="s">
        <v>148</v>
      </c>
      <c r="B42" s="155"/>
    </row>
    <row r="43" ht="24.95" customHeight="1" spans="1:2">
      <c r="A43" s="16" t="s">
        <v>149</v>
      </c>
      <c r="B43" s="154"/>
    </row>
    <row r="44" ht="24.95" customHeight="1" spans="1:2">
      <c r="A44" s="26" t="s">
        <v>150</v>
      </c>
      <c r="B44" s="154">
        <v>153586</v>
      </c>
    </row>
    <row r="45" ht="24.95" customHeight="1" spans="1:2">
      <c r="A45" s="16" t="s">
        <v>151</v>
      </c>
      <c r="B45" s="155">
        <v>5926</v>
      </c>
    </row>
    <row r="46" ht="24.95" customHeight="1" spans="1:2">
      <c r="A46" s="16" t="s">
        <v>152</v>
      </c>
      <c r="B46" s="155">
        <v>80</v>
      </c>
    </row>
    <row r="47" ht="24.95" customHeight="1" spans="1:2">
      <c r="A47" s="16" t="s">
        <v>153</v>
      </c>
      <c r="B47" s="154">
        <v>6061</v>
      </c>
    </row>
    <row r="48" ht="24.95" customHeight="1" spans="1:2">
      <c r="A48" s="16" t="s">
        <v>154</v>
      </c>
      <c r="B48" s="154">
        <v>6849</v>
      </c>
    </row>
    <row r="49" ht="24.95" customHeight="1" spans="1:2">
      <c r="A49" s="16" t="s">
        <v>155</v>
      </c>
      <c r="B49" s="154">
        <v>149</v>
      </c>
    </row>
    <row r="50" ht="24.95" customHeight="1" spans="1:2">
      <c r="A50" s="16" t="s">
        <v>156</v>
      </c>
      <c r="B50" s="155">
        <v>584</v>
      </c>
    </row>
    <row r="51" ht="24.95" customHeight="1" spans="1:2">
      <c r="A51" s="16" t="s">
        <v>157</v>
      </c>
      <c r="B51" s="154">
        <v>27919</v>
      </c>
    </row>
    <row r="52" ht="24.95" customHeight="1" spans="1:2">
      <c r="A52" s="16" t="s">
        <v>158</v>
      </c>
      <c r="B52" s="154">
        <v>3969</v>
      </c>
    </row>
    <row r="53" ht="24.95" customHeight="1" spans="1:2">
      <c r="A53" s="16" t="s">
        <v>159</v>
      </c>
      <c r="B53" s="154">
        <v>6792</v>
      </c>
    </row>
    <row r="54" ht="24.95" customHeight="1" spans="1:2">
      <c r="A54" s="16" t="s">
        <v>160</v>
      </c>
      <c r="B54" s="154">
        <v>6012</v>
      </c>
    </row>
    <row r="55" ht="24.95" customHeight="1" spans="1:2">
      <c r="A55" s="16" t="s">
        <v>161</v>
      </c>
      <c r="B55" s="154">
        <v>50819</v>
      </c>
    </row>
    <row r="56" ht="24.95" customHeight="1" spans="1:2">
      <c r="A56" s="16" t="s">
        <v>162</v>
      </c>
      <c r="B56" s="154">
        <v>11008</v>
      </c>
    </row>
    <row r="57" ht="24.95" customHeight="1" spans="1:2">
      <c r="A57" s="16" t="s">
        <v>163</v>
      </c>
      <c r="B57" s="154">
        <v>887</v>
      </c>
    </row>
    <row r="58" ht="24.95" customHeight="1" spans="1:2">
      <c r="A58" s="16" t="s">
        <v>164</v>
      </c>
      <c r="B58" s="154">
        <v>364</v>
      </c>
    </row>
    <row r="59" ht="24.95" customHeight="1" spans="1:2">
      <c r="A59" s="16" t="s">
        <v>165</v>
      </c>
      <c r="B59" s="155">
        <v>39</v>
      </c>
    </row>
    <row r="60" ht="24.95" customHeight="1" spans="1:2">
      <c r="A60" s="16" t="s">
        <v>166</v>
      </c>
      <c r="B60" s="154">
        <v>3000</v>
      </c>
    </row>
    <row r="61" ht="24.95" customHeight="1" spans="1:2">
      <c r="A61" s="16" t="s">
        <v>167</v>
      </c>
      <c r="B61" s="154">
        <v>160</v>
      </c>
    </row>
    <row r="62" ht="24.95" customHeight="1" spans="1:2">
      <c r="A62" s="16" t="s">
        <v>168</v>
      </c>
      <c r="B62" s="154"/>
    </row>
    <row r="63" ht="24.95" customHeight="1" spans="1:2">
      <c r="A63" s="16" t="s">
        <v>169</v>
      </c>
      <c r="B63" s="154">
        <v>3127</v>
      </c>
    </row>
    <row r="64" ht="24.95" customHeight="1" spans="1:2">
      <c r="A64" s="16" t="s">
        <v>76</v>
      </c>
      <c r="B64" s="154">
        <v>19841</v>
      </c>
    </row>
    <row r="65" ht="24.95" customHeight="1" spans="1:2">
      <c r="A65" s="16" t="s">
        <v>170</v>
      </c>
      <c r="B65" s="154">
        <v>358586</v>
      </c>
    </row>
    <row r="66" ht="24.95" customHeight="1"/>
  </sheetData>
  <mergeCells count="1">
    <mergeCell ref="A1:B1"/>
  </mergeCells>
  <pageMargins left="0.751388888888889" right="0.751388888888889" top="0.511805555555556" bottom="0.275" header="0.511805555555556" footer="0.511805555555556"/>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B14" sqref="B14"/>
    </sheetView>
  </sheetViews>
  <sheetFormatPr defaultColWidth="9" defaultRowHeight="15" outlineLevelRow="3" outlineLevelCol="2"/>
  <cols>
    <col min="1" max="1" width="28.8733333333333" style="1" customWidth="1"/>
    <col min="2" max="2" width="33.9466666666667" style="1" customWidth="1"/>
    <col min="3" max="3" width="32.2133333333333" style="1" customWidth="1"/>
    <col min="4" max="1998" width="24" style="1" customWidth="1"/>
    <col min="1999" max="16384" width="9" style="1"/>
  </cols>
  <sheetData>
    <row r="1" ht="25.5" spans="1:3">
      <c r="A1" s="2" t="s">
        <v>171</v>
      </c>
      <c r="B1" s="2"/>
      <c r="C1" s="2"/>
    </row>
    <row r="2" spans="1:3">
      <c r="A2" s="3" t="s">
        <v>172</v>
      </c>
      <c r="C2" s="4" t="s">
        <v>42</v>
      </c>
    </row>
    <row r="3" ht="35.1" customHeight="1" spans="1:3">
      <c r="A3" s="18" t="s">
        <v>173</v>
      </c>
      <c r="B3" s="19" t="s">
        <v>174</v>
      </c>
      <c r="C3" s="19" t="s">
        <v>175</v>
      </c>
    </row>
    <row r="4" ht="35.1" customHeight="1" spans="1:3">
      <c r="A4" s="7" t="s">
        <v>176</v>
      </c>
      <c r="B4" s="40"/>
      <c r="C4" s="40">
        <v>93076</v>
      </c>
    </row>
  </sheetData>
  <mergeCells count="1">
    <mergeCell ref="A1:C1"/>
  </mergeCells>
  <pageMargins left="0.75" right="0.75" top="1" bottom="1" header="0.511805555555556" footer="0.51180555555555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24"/>
  <sheetViews>
    <sheetView workbookViewId="0">
      <selection activeCell="D120" sqref="D120"/>
    </sheetView>
  </sheetViews>
  <sheetFormatPr defaultColWidth="10.6" defaultRowHeight="16.9" customHeight="1" outlineLevelCol="3"/>
  <cols>
    <col min="1" max="1" width="36.4" style="138" customWidth="1"/>
    <col min="2" max="2" width="17" style="138" customWidth="1"/>
    <col min="3" max="3" width="35.5" style="138" customWidth="1"/>
    <col min="4" max="4" width="17" style="138" customWidth="1"/>
    <col min="5" max="256" width="10.6" style="138" customWidth="1"/>
    <col min="257" max="16384" width="10.6" style="138"/>
  </cols>
  <sheetData>
    <row r="1" ht="33.95" customHeight="1" spans="1:4">
      <c r="A1" s="139" t="s">
        <v>177</v>
      </c>
      <c r="B1" s="139"/>
      <c r="C1" s="139"/>
      <c r="D1" s="139"/>
    </row>
    <row r="2" ht="20.1" customHeight="1" spans="1:4">
      <c r="A2" s="140" t="s">
        <v>178</v>
      </c>
      <c r="B2" s="139"/>
      <c r="C2" s="139"/>
      <c r="D2" s="139"/>
    </row>
    <row r="3" ht="17.1" customHeight="1" spans="1:4">
      <c r="A3" s="141" t="s">
        <v>42</v>
      </c>
      <c r="B3" s="141"/>
      <c r="C3" s="141"/>
      <c r="D3" s="141"/>
    </row>
    <row r="4" ht="17.1" customHeight="1" spans="1:4">
      <c r="A4" s="33" t="s">
        <v>108</v>
      </c>
      <c r="B4" s="33" t="s">
        <v>179</v>
      </c>
      <c r="C4" s="33" t="s">
        <v>108</v>
      </c>
      <c r="D4" s="33" t="s">
        <v>179</v>
      </c>
    </row>
    <row r="5" ht="17.1" customHeight="1" spans="1:4">
      <c r="A5" s="142" t="s">
        <v>180</v>
      </c>
      <c r="B5" s="35">
        <v>8106</v>
      </c>
      <c r="C5" s="142" t="s">
        <v>181</v>
      </c>
      <c r="D5" s="35">
        <v>338783</v>
      </c>
    </row>
    <row r="6" ht="17.1" customHeight="1" spans="1:4">
      <c r="A6" s="142" t="s">
        <v>182</v>
      </c>
      <c r="B6" s="143">
        <v>321633</v>
      </c>
      <c r="C6" s="142" t="s">
        <v>183</v>
      </c>
      <c r="D6" s="35">
        <f>SUM(D7,D14,D53)</f>
        <v>0</v>
      </c>
    </row>
    <row r="7" ht="17.1" customHeight="1" spans="1:4">
      <c r="A7" s="144" t="s">
        <v>184</v>
      </c>
      <c r="B7" s="35">
        <f>SUM(B8:B13)</f>
        <v>1539</v>
      </c>
      <c r="C7" s="145" t="s">
        <v>185</v>
      </c>
      <c r="D7" s="35">
        <f>SUM(D8:D13)</f>
        <v>0</v>
      </c>
    </row>
    <row r="8" customHeight="1" spans="1:4">
      <c r="A8" s="34" t="s">
        <v>186</v>
      </c>
      <c r="B8" s="146">
        <v>113</v>
      </c>
      <c r="C8" s="34" t="s">
        <v>187</v>
      </c>
      <c r="D8" s="35">
        <v>0</v>
      </c>
    </row>
    <row r="9" customHeight="1" spans="1:4">
      <c r="A9" s="147" t="s">
        <v>188</v>
      </c>
      <c r="B9" s="35">
        <v>63</v>
      </c>
      <c r="C9" s="148" t="s">
        <v>189</v>
      </c>
      <c r="D9" s="35">
        <v>0</v>
      </c>
    </row>
    <row r="10" customHeight="1" spans="1:4">
      <c r="A10" s="34" t="s">
        <v>190</v>
      </c>
      <c r="B10" s="149">
        <v>168</v>
      </c>
      <c r="C10" s="34" t="s">
        <v>191</v>
      </c>
      <c r="D10" s="35">
        <v>0</v>
      </c>
    </row>
    <row r="11" customHeight="1" spans="1:4">
      <c r="A11" s="34" t="s">
        <v>192</v>
      </c>
      <c r="B11" s="35">
        <v>0</v>
      </c>
      <c r="C11" s="34" t="s">
        <v>193</v>
      </c>
      <c r="D11" s="35">
        <v>0</v>
      </c>
    </row>
    <row r="12" customHeight="1" spans="1:4">
      <c r="A12" s="34" t="s">
        <v>194</v>
      </c>
      <c r="B12" s="35">
        <v>1195</v>
      </c>
      <c r="C12" s="34" t="s">
        <v>195</v>
      </c>
      <c r="D12" s="35">
        <v>0</v>
      </c>
    </row>
    <row r="13" customHeight="1" spans="1:4">
      <c r="A13" s="34" t="s">
        <v>196</v>
      </c>
      <c r="B13" s="35">
        <v>0</v>
      </c>
      <c r="C13" s="34" t="s">
        <v>197</v>
      </c>
      <c r="D13" s="35">
        <v>0</v>
      </c>
    </row>
    <row r="14" customHeight="1" spans="1:4">
      <c r="A14" s="142" t="s">
        <v>198</v>
      </c>
      <c r="B14" s="35">
        <v>217094</v>
      </c>
      <c r="C14" s="142" t="s">
        <v>199</v>
      </c>
      <c r="D14" s="35">
        <f>SUM(D15:D52)</f>
        <v>0</v>
      </c>
    </row>
    <row r="15" customHeight="1" spans="1:4">
      <c r="A15" s="34" t="s">
        <v>200</v>
      </c>
      <c r="B15" s="35">
        <v>0</v>
      </c>
      <c r="C15" s="34" t="s">
        <v>201</v>
      </c>
      <c r="D15" s="35">
        <v>0</v>
      </c>
    </row>
    <row r="16" customHeight="1" spans="1:4">
      <c r="A16" s="34" t="s">
        <v>202</v>
      </c>
      <c r="B16" s="35">
        <v>90621</v>
      </c>
      <c r="C16" s="34" t="s">
        <v>203</v>
      </c>
      <c r="D16" s="35">
        <v>0</v>
      </c>
    </row>
    <row r="17" customHeight="1" spans="1:4">
      <c r="A17" s="34" t="s">
        <v>204</v>
      </c>
      <c r="B17" s="35">
        <v>12257</v>
      </c>
      <c r="C17" s="34" t="s">
        <v>205</v>
      </c>
      <c r="D17" s="35">
        <v>0</v>
      </c>
    </row>
    <row r="18" customHeight="1" spans="1:4">
      <c r="A18" s="34" t="s">
        <v>206</v>
      </c>
      <c r="B18" s="35">
        <v>3000</v>
      </c>
      <c r="C18" s="34" t="s">
        <v>207</v>
      </c>
      <c r="D18" s="35">
        <v>0</v>
      </c>
    </row>
    <row r="19" customHeight="1" spans="1:4">
      <c r="A19" s="34" t="s">
        <v>208</v>
      </c>
      <c r="B19" s="35">
        <v>0</v>
      </c>
      <c r="C19" s="34" t="s">
        <v>209</v>
      </c>
      <c r="D19" s="35">
        <v>0</v>
      </c>
    </row>
    <row r="20" customHeight="1" spans="1:4">
      <c r="A20" s="34" t="s">
        <v>210</v>
      </c>
      <c r="B20" s="35">
        <v>0</v>
      </c>
      <c r="C20" s="34" t="s">
        <v>211</v>
      </c>
      <c r="D20" s="35">
        <v>0</v>
      </c>
    </row>
    <row r="21" customHeight="1" spans="1:4">
      <c r="A21" s="34" t="s">
        <v>212</v>
      </c>
      <c r="B21" s="35">
        <v>200</v>
      </c>
      <c r="C21" s="34" t="s">
        <v>213</v>
      </c>
      <c r="D21" s="35">
        <v>0</v>
      </c>
    </row>
    <row r="22" customHeight="1" spans="1:4">
      <c r="A22" s="34" t="s">
        <v>214</v>
      </c>
      <c r="B22" s="35">
        <v>7465</v>
      </c>
      <c r="C22" s="34" t="s">
        <v>215</v>
      </c>
      <c r="D22" s="35">
        <v>0</v>
      </c>
    </row>
    <row r="23" customHeight="1" spans="1:4">
      <c r="A23" s="34" t="s">
        <v>216</v>
      </c>
      <c r="B23" s="35">
        <v>19310</v>
      </c>
      <c r="C23" s="34" t="s">
        <v>217</v>
      </c>
      <c r="D23" s="35">
        <v>0</v>
      </c>
    </row>
    <row r="24" customHeight="1" spans="1:4">
      <c r="A24" s="34" t="s">
        <v>218</v>
      </c>
      <c r="B24" s="35">
        <v>971</v>
      </c>
      <c r="C24" s="34" t="s">
        <v>219</v>
      </c>
      <c r="D24" s="35">
        <v>0</v>
      </c>
    </row>
    <row r="25" customHeight="1" spans="1:4">
      <c r="A25" s="34" t="s">
        <v>220</v>
      </c>
      <c r="B25" s="35">
        <v>0</v>
      </c>
      <c r="C25" s="34" t="s">
        <v>221</v>
      </c>
      <c r="D25" s="35">
        <v>0</v>
      </c>
    </row>
    <row r="26" customHeight="1" spans="1:4">
      <c r="A26" s="34" t="s">
        <v>222</v>
      </c>
      <c r="B26" s="35">
        <v>0</v>
      </c>
      <c r="C26" s="34" t="s">
        <v>223</v>
      </c>
      <c r="D26" s="35">
        <v>0</v>
      </c>
    </row>
    <row r="27" customHeight="1" spans="1:4">
      <c r="A27" s="34" t="s">
        <v>224</v>
      </c>
      <c r="B27" s="35">
        <v>13000</v>
      </c>
      <c r="C27" s="34" t="s">
        <v>225</v>
      </c>
      <c r="D27" s="35">
        <v>0</v>
      </c>
    </row>
    <row r="28" customHeight="1" spans="1:4">
      <c r="A28" s="34" t="s">
        <v>226</v>
      </c>
      <c r="B28" s="35">
        <v>240</v>
      </c>
      <c r="C28" s="34" t="s">
        <v>227</v>
      </c>
      <c r="D28" s="35">
        <v>0</v>
      </c>
    </row>
    <row r="29" customHeight="1" spans="1:4">
      <c r="A29" s="34" t="s">
        <v>228</v>
      </c>
      <c r="B29" s="35">
        <v>0</v>
      </c>
      <c r="C29" s="34" t="s">
        <v>229</v>
      </c>
      <c r="D29" s="35">
        <v>0</v>
      </c>
    </row>
    <row r="30" customHeight="1" spans="1:4">
      <c r="A30" s="34" t="s">
        <v>230</v>
      </c>
      <c r="B30" s="35">
        <v>0</v>
      </c>
      <c r="C30" s="34" t="s">
        <v>231</v>
      </c>
      <c r="D30" s="35">
        <v>0</v>
      </c>
    </row>
    <row r="31" customHeight="1" spans="1:4">
      <c r="A31" s="34" t="s">
        <v>232</v>
      </c>
      <c r="B31" s="35">
        <v>1200</v>
      </c>
      <c r="C31" s="34" t="s">
        <v>233</v>
      </c>
      <c r="D31" s="35">
        <v>0</v>
      </c>
    </row>
    <row r="32" customHeight="1" spans="1:4">
      <c r="A32" s="34" t="s">
        <v>234</v>
      </c>
      <c r="B32" s="35">
        <v>4800</v>
      </c>
      <c r="C32" s="34" t="s">
        <v>235</v>
      </c>
      <c r="D32" s="35">
        <v>0</v>
      </c>
    </row>
    <row r="33" customHeight="1" spans="1:4">
      <c r="A33" s="34" t="s">
        <v>236</v>
      </c>
      <c r="B33" s="35">
        <v>20</v>
      </c>
      <c r="C33" s="34" t="s">
        <v>237</v>
      </c>
      <c r="D33" s="35">
        <v>0</v>
      </c>
    </row>
    <row r="34" customHeight="1" spans="1:4">
      <c r="A34" s="34" t="s">
        <v>238</v>
      </c>
      <c r="B34" s="35">
        <v>1100</v>
      </c>
      <c r="C34" s="34" t="s">
        <v>239</v>
      </c>
      <c r="D34" s="35">
        <v>0</v>
      </c>
    </row>
    <row r="35" customHeight="1" spans="1:4">
      <c r="A35" s="34" t="s">
        <v>240</v>
      </c>
      <c r="B35" s="35">
        <v>32000</v>
      </c>
      <c r="C35" s="34" t="s">
        <v>241</v>
      </c>
      <c r="D35" s="35">
        <v>0</v>
      </c>
    </row>
    <row r="36" customHeight="1" spans="1:4">
      <c r="A36" s="34" t="s">
        <v>242</v>
      </c>
      <c r="B36" s="35">
        <v>3700</v>
      </c>
      <c r="C36" s="34" t="s">
        <v>243</v>
      </c>
      <c r="D36" s="35">
        <v>0</v>
      </c>
    </row>
    <row r="37" customHeight="1" spans="1:4">
      <c r="A37" s="34" t="s">
        <v>244</v>
      </c>
      <c r="B37" s="35">
        <v>600</v>
      </c>
      <c r="C37" s="34" t="s">
        <v>245</v>
      </c>
      <c r="D37" s="35">
        <v>0</v>
      </c>
    </row>
    <row r="38" ht="17.1" customHeight="1" spans="1:4">
      <c r="A38" s="34" t="s">
        <v>246</v>
      </c>
      <c r="B38" s="35">
        <v>2000</v>
      </c>
      <c r="C38" s="34" t="s">
        <v>247</v>
      </c>
      <c r="D38" s="35">
        <v>0</v>
      </c>
    </row>
    <row r="39" ht="17.1" customHeight="1" spans="1:4">
      <c r="A39" s="34" t="s">
        <v>248</v>
      </c>
      <c r="B39" s="35">
        <v>21000</v>
      </c>
      <c r="C39" s="34" t="s">
        <v>249</v>
      </c>
      <c r="D39" s="35">
        <v>0</v>
      </c>
    </row>
    <row r="40" ht="17.1" customHeight="1" spans="1:4">
      <c r="A40" s="34" t="s">
        <v>250</v>
      </c>
      <c r="B40" s="35">
        <v>2000</v>
      </c>
      <c r="C40" s="34" t="s">
        <v>251</v>
      </c>
      <c r="D40" s="143">
        <v>0</v>
      </c>
    </row>
    <row r="41" ht="17.1" customHeight="1" spans="1:4">
      <c r="A41" s="34" t="s">
        <v>252</v>
      </c>
      <c r="B41" s="35">
        <v>0</v>
      </c>
      <c r="C41" s="147" t="s">
        <v>253</v>
      </c>
      <c r="D41" s="35">
        <v>0</v>
      </c>
    </row>
    <row r="42" ht="17.1" customHeight="1" spans="1:4">
      <c r="A42" s="34" t="s">
        <v>254</v>
      </c>
      <c r="B42" s="35">
        <v>0</v>
      </c>
      <c r="C42" s="34" t="s">
        <v>255</v>
      </c>
      <c r="D42" s="149">
        <v>0</v>
      </c>
    </row>
    <row r="43" ht="17.1" customHeight="1" spans="1:4">
      <c r="A43" s="34" t="s">
        <v>256</v>
      </c>
      <c r="B43" s="35">
        <v>0</v>
      </c>
      <c r="C43" s="34" t="s">
        <v>257</v>
      </c>
      <c r="D43" s="35">
        <v>0</v>
      </c>
    </row>
    <row r="44" ht="17.1" customHeight="1" spans="1:4">
      <c r="A44" s="34" t="s">
        <v>258</v>
      </c>
      <c r="B44" s="35">
        <v>750</v>
      </c>
      <c r="C44" s="34" t="s">
        <v>259</v>
      </c>
      <c r="D44" s="35">
        <v>0</v>
      </c>
    </row>
    <row r="45" ht="17.1" customHeight="1" spans="1:4">
      <c r="A45" s="34" t="s">
        <v>260</v>
      </c>
      <c r="B45" s="35">
        <v>500</v>
      </c>
      <c r="C45" s="34" t="s">
        <v>261</v>
      </c>
      <c r="D45" s="35">
        <v>0</v>
      </c>
    </row>
    <row r="46" ht="17.1" customHeight="1" spans="1:4">
      <c r="A46" s="34" t="s">
        <v>262</v>
      </c>
      <c r="B46" s="35">
        <v>0</v>
      </c>
      <c r="C46" s="34" t="s">
        <v>263</v>
      </c>
      <c r="D46" s="35">
        <v>0</v>
      </c>
    </row>
    <row r="47" ht="17.1" customHeight="1" spans="1:4">
      <c r="A47" s="34" t="s">
        <v>264</v>
      </c>
      <c r="B47" s="35">
        <v>200</v>
      </c>
      <c r="C47" s="34" t="s">
        <v>265</v>
      </c>
      <c r="D47" s="35">
        <v>0</v>
      </c>
    </row>
    <row r="48" ht="17.1" customHeight="1" spans="1:4">
      <c r="A48" s="34" t="s">
        <v>266</v>
      </c>
      <c r="B48" s="35">
        <v>10</v>
      </c>
      <c r="C48" s="34" t="s">
        <v>267</v>
      </c>
      <c r="D48" s="35">
        <v>0</v>
      </c>
    </row>
    <row r="49" ht="17.1" customHeight="1" spans="1:4">
      <c r="A49" s="34" t="s">
        <v>268</v>
      </c>
      <c r="B49" s="35"/>
      <c r="C49" s="34" t="s">
        <v>269</v>
      </c>
      <c r="D49" s="35">
        <v>0</v>
      </c>
    </row>
    <row r="50" ht="17.1" customHeight="1" spans="1:4">
      <c r="A50" s="34" t="s">
        <v>270</v>
      </c>
      <c r="B50" s="35"/>
      <c r="C50" s="34" t="s">
        <v>271</v>
      </c>
      <c r="D50" s="35">
        <v>0</v>
      </c>
    </row>
    <row r="51" ht="17.1" customHeight="1" spans="1:4">
      <c r="A51" s="34" t="s">
        <v>272</v>
      </c>
      <c r="B51" s="35"/>
      <c r="C51" s="34" t="s">
        <v>273</v>
      </c>
      <c r="D51" s="35">
        <v>0</v>
      </c>
    </row>
    <row r="52" ht="17.1" customHeight="1" spans="1:4">
      <c r="A52" s="34" t="s">
        <v>274</v>
      </c>
      <c r="B52" s="35">
        <v>150</v>
      </c>
      <c r="C52" s="34" t="s">
        <v>275</v>
      </c>
      <c r="D52" s="35">
        <v>0</v>
      </c>
    </row>
    <row r="53" ht="17.1" customHeight="1" spans="1:4">
      <c r="A53" s="142" t="s">
        <v>276</v>
      </c>
      <c r="B53" s="35">
        <v>103000</v>
      </c>
      <c r="C53" s="142" t="s">
        <v>277</v>
      </c>
      <c r="D53" s="35">
        <f>SUM(D54:D74)</f>
        <v>0</v>
      </c>
    </row>
    <row r="54" ht="17.1" customHeight="1" spans="1:4">
      <c r="A54" s="34" t="s">
        <v>278</v>
      </c>
      <c r="B54" s="150">
        <v>5800</v>
      </c>
      <c r="C54" s="34" t="s">
        <v>278</v>
      </c>
      <c r="D54" s="35">
        <v>0</v>
      </c>
    </row>
    <row r="55" ht="17.1" customHeight="1" spans="1:4">
      <c r="A55" s="34" t="s">
        <v>279</v>
      </c>
      <c r="B55" s="150">
        <v>0</v>
      </c>
      <c r="C55" s="34" t="s">
        <v>279</v>
      </c>
      <c r="D55" s="35">
        <v>0</v>
      </c>
    </row>
    <row r="56" ht="17.1" customHeight="1" spans="1:4">
      <c r="A56" s="34" t="s">
        <v>280</v>
      </c>
      <c r="B56" s="150">
        <v>180</v>
      </c>
      <c r="C56" s="34" t="s">
        <v>280</v>
      </c>
      <c r="D56" s="35">
        <v>0</v>
      </c>
    </row>
    <row r="57" ht="17.1" customHeight="1" spans="1:4">
      <c r="A57" s="34" t="s">
        <v>281</v>
      </c>
      <c r="B57" s="150">
        <v>1100</v>
      </c>
      <c r="C57" s="34" t="s">
        <v>281</v>
      </c>
      <c r="D57" s="35">
        <v>0</v>
      </c>
    </row>
    <row r="58" ht="17.1" customHeight="1" spans="1:4">
      <c r="A58" s="34" t="s">
        <v>282</v>
      </c>
      <c r="B58" s="150">
        <v>5800</v>
      </c>
      <c r="C58" s="34" t="s">
        <v>282</v>
      </c>
      <c r="D58" s="35">
        <v>0</v>
      </c>
    </row>
    <row r="59" ht="17.1" customHeight="1" spans="1:4">
      <c r="A59" s="34" t="s">
        <v>283</v>
      </c>
      <c r="B59" s="150">
        <v>130</v>
      </c>
      <c r="C59" s="34" t="s">
        <v>283</v>
      </c>
      <c r="D59" s="35">
        <v>0</v>
      </c>
    </row>
    <row r="60" ht="17.1" customHeight="1" spans="1:4">
      <c r="A60" s="34" t="s">
        <v>284</v>
      </c>
      <c r="B60" s="150">
        <v>560</v>
      </c>
      <c r="C60" s="34" t="s">
        <v>284</v>
      </c>
      <c r="D60" s="35">
        <v>0</v>
      </c>
    </row>
    <row r="61" ht="17.1" customHeight="1" spans="1:4">
      <c r="A61" s="34" t="s">
        <v>285</v>
      </c>
      <c r="B61" s="150">
        <v>10590</v>
      </c>
      <c r="C61" s="34" t="s">
        <v>285</v>
      </c>
      <c r="D61" s="35">
        <v>0</v>
      </c>
    </row>
    <row r="62" ht="17.1" customHeight="1" spans="1:4">
      <c r="A62" s="34" t="s">
        <v>286</v>
      </c>
      <c r="B62" s="150">
        <v>3600</v>
      </c>
      <c r="C62" s="34" t="s">
        <v>286</v>
      </c>
      <c r="D62" s="35">
        <v>0</v>
      </c>
    </row>
    <row r="63" ht="17.1" customHeight="1" spans="1:4">
      <c r="A63" s="34" t="s">
        <v>287</v>
      </c>
      <c r="B63" s="150">
        <v>6500</v>
      </c>
      <c r="C63" s="34" t="s">
        <v>287</v>
      </c>
      <c r="D63" s="35">
        <v>0</v>
      </c>
    </row>
    <row r="64" ht="17.1" customHeight="1" spans="1:4">
      <c r="A64" s="34" t="s">
        <v>288</v>
      </c>
      <c r="B64" s="150">
        <v>4500</v>
      </c>
      <c r="C64" s="34" t="s">
        <v>288</v>
      </c>
      <c r="D64" s="35">
        <v>0</v>
      </c>
    </row>
    <row r="65" ht="17.1" customHeight="1" spans="1:4">
      <c r="A65" s="34" t="s">
        <v>289</v>
      </c>
      <c r="B65" s="150">
        <v>51350</v>
      </c>
      <c r="C65" s="34" t="s">
        <v>289</v>
      </c>
      <c r="D65" s="35">
        <v>0</v>
      </c>
    </row>
    <row r="66" ht="17.1" customHeight="1" spans="1:4">
      <c r="A66" s="34" t="s">
        <v>290</v>
      </c>
      <c r="B66" s="150">
        <v>9000</v>
      </c>
      <c r="C66" s="34" t="s">
        <v>290</v>
      </c>
      <c r="D66" s="35">
        <v>0</v>
      </c>
    </row>
    <row r="67" ht="17.1" customHeight="1" spans="1:4">
      <c r="A67" s="34" t="s">
        <v>291</v>
      </c>
      <c r="B67" s="150">
        <v>300</v>
      </c>
      <c r="C67" s="34" t="s">
        <v>291</v>
      </c>
      <c r="D67" s="35">
        <v>0</v>
      </c>
    </row>
    <row r="68" ht="17.1" customHeight="1" spans="1:4">
      <c r="A68" s="34" t="s">
        <v>292</v>
      </c>
      <c r="B68" s="150">
        <v>350</v>
      </c>
      <c r="C68" s="34" t="s">
        <v>292</v>
      </c>
      <c r="D68" s="35">
        <v>0</v>
      </c>
    </row>
    <row r="69" ht="17.1" customHeight="1" spans="1:4">
      <c r="A69" s="34" t="s">
        <v>293</v>
      </c>
      <c r="B69" s="150">
        <v>40</v>
      </c>
      <c r="C69" s="34" t="s">
        <v>293</v>
      </c>
      <c r="D69" s="35">
        <v>0</v>
      </c>
    </row>
    <row r="70" ht="17.1" customHeight="1" spans="1:4">
      <c r="A70" s="34" t="s">
        <v>294</v>
      </c>
      <c r="B70" s="150"/>
      <c r="C70" s="34" t="s">
        <v>294</v>
      </c>
      <c r="D70" s="35">
        <v>0</v>
      </c>
    </row>
    <row r="71" ht="17.1" customHeight="1" spans="1:4">
      <c r="A71" s="34" t="s">
        <v>295</v>
      </c>
      <c r="B71" s="150"/>
      <c r="C71" s="34" t="s">
        <v>295</v>
      </c>
      <c r="D71" s="35">
        <v>0</v>
      </c>
    </row>
    <row r="72" ht="17.1" customHeight="1" spans="1:4">
      <c r="A72" s="34" t="s">
        <v>296</v>
      </c>
      <c r="B72" s="150"/>
      <c r="C72" s="34" t="s">
        <v>296</v>
      </c>
      <c r="D72" s="35">
        <v>0</v>
      </c>
    </row>
    <row r="73" ht="17.1" customHeight="1" spans="1:4">
      <c r="A73" s="34" t="s">
        <v>297</v>
      </c>
      <c r="B73" s="150">
        <v>3000</v>
      </c>
      <c r="C73" s="34" t="s">
        <v>297</v>
      </c>
      <c r="D73" s="35">
        <v>0</v>
      </c>
    </row>
    <row r="74" ht="17.1" customHeight="1" spans="1:4">
      <c r="A74" s="34" t="s">
        <v>298</v>
      </c>
      <c r="B74" s="150">
        <v>200</v>
      </c>
      <c r="C74" s="34" t="s">
        <v>299</v>
      </c>
      <c r="D74" s="35">
        <v>0</v>
      </c>
    </row>
    <row r="75" ht="17.1" customHeight="1" spans="1:4">
      <c r="A75" s="142" t="s">
        <v>300</v>
      </c>
      <c r="B75" s="35">
        <f>SUM(B76:B77)</f>
        <v>0</v>
      </c>
      <c r="C75" s="142" t="s">
        <v>301</v>
      </c>
      <c r="D75" s="35">
        <v>2650</v>
      </c>
    </row>
    <row r="76" ht="17.1" customHeight="1" spans="1:4">
      <c r="A76" s="34" t="s">
        <v>302</v>
      </c>
      <c r="B76" s="35">
        <v>0</v>
      </c>
      <c r="C76" s="34" t="s">
        <v>303</v>
      </c>
      <c r="D76" s="35">
        <v>0</v>
      </c>
    </row>
    <row r="77" ht="17.1" customHeight="1" spans="1:4">
      <c r="A77" s="34" t="s">
        <v>304</v>
      </c>
      <c r="B77" s="35">
        <v>0</v>
      </c>
      <c r="C77" s="34" t="s">
        <v>305</v>
      </c>
      <c r="D77" s="35">
        <v>2650</v>
      </c>
    </row>
    <row r="78" ht="17.1" customHeight="1" spans="1:4">
      <c r="A78" s="142" t="s">
        <v>306</v>
      </c>
      <c r="B78" s="35">
        <v>0</v>
      </c>
      <c r="C78" s="34"/>
      <c r="D78" s="35"/>
    </row>
    <row r="79" ht="17.1" customHeight="1" spans="1:4">
      <c r="A79" s="142" t="s">
        <v>307</v>
      </c>
      <c r="B79" s="35">
        <v>3500</v>
      </c>
      <c r="C79" s="34"/>
      <c r="D79" s="35"/>
    </row>
    <row r="80" ht="17.1" customHeight="1" spans="1:4">
      <c r="A80" s="142" t="s">
        <v>308</v>
      </c>
      <c r="B80" s="35"/>
      <c r="C80" s="142" t="s">
        <v>309</v>
      </c>
      <c r="D80" s="35">
        <v>5600</v>
      </c>
    </row>
    <row r="81" ht="17.1" customHeight="1" spans="1:4">
      <c r="A81" s="34" t="s">
        <v>310</v>
      </c>
      <c r="B81" s="35"/>
      <c r="C81" s="34"/>
      <c r="D81" s="35"/>
    </row>
    <row r="82" ht="17.1" customHeight="1" spans="1:4">
      <c r="A82" s="34" t="s">
        <v>311</v>
      </c>
      <c r="B82" s="35">
        <v>0</v>
      </c>
      <c r="C82" s="34"/>
      <c r="D82" s="35"/>
    </row>
    <row r="83" ht="17.1" customHeight="1" spans="1:4">
      <c r="A83" s="34" t="s">
        <v>312</v>
      </c>
      <c r="B83" s="35"/>
      <c r="C83" s="34"/>
      <c r="D83" s="35"/>
    </row>
    <row r="84" ht="17.1" customHeight="1" spans="1:4">
      <c r="A84" s="142" t="s">
        <v>313</v>
      </c>
      <c r="B84" s="35">
        <f>B85</f>
        <v>0</v>
      </c>
      <c r="C84" s="142" t="s">
        <v>314</v>
      </c>
      <c r="D84" s="151">
        <v>8322</v>
      </c>
    </row>
    <row r="85" ht="17.1" customHeight="1" spans="1:4">
      <c r="A85" s="142" t="s">
        <v>315</v>
      </c>
      <c r="B85" s="35">
        <f>B86</f>
        <v>0</v>
      </c>
      <c r="C85" s="142" t="s">
        <v>316</v>
      </c>
      <c r="D85" s="35">
        <v>8322</v>
      </c>
    </row>
    <row r="86" ht="17.1" customHeight="1" spans="1:4">
      <c r="A86" s="142" t="s">
        <v>317</v>
      </c>
      <c r="B86" s="35">
        <f>SUM(B87:B90)</f>
        <v>0</v>
      </c>
      <c r="C86" s="34" t="s">
        <v>318</v>
      </c>
      <c r="D86" s="35">
        <v>8322</v>
      </c>
    </row>
    <row r="87" ht="17.1" customHeight="1" spans="1:4">
      <c r="A87" s="34" t="s">
        <v>319</v>
      </c>
      <c r="B87" s="35">
        <v>0</v>
      </c>
      <c r="C87" s="34" t="s">
        <v>320</v>
      </c>
      <c r="D87" s="35">
        <v>0</v>
      </c>
    </row>
    <row r="88" ht="17.1" customHeight="1" spans="1:4">
      <c r="A88" s="34" t="s">
        <v>321</v>
      </c>
      <c r="B88" s="35">
        <v>0</v>
      </c>
      <c r="C88" s="34" t="s">
        <v>322</v>
      </c>
      <c r="D88" s="35">
        <v>0</v>
      </c>
    </row>
    <row r="89" ht="17.1" customHeight="1" spans="1:4">
      <c r="A89" s="34" t="s">
        <v>323</v>
      </c>
      <c r="B89" s="35">
        <v>0</v>
      </c>
      <c r="C89" s="34" t="s">
        <v>324</v>
      </c>
      <c r="D89" s="35">
        <v>0</v>
      </c>
    </row>
    <row r="90" ht="17.1" customHeight="1" spans="1:4">
      <c r="A90" s="34" t="s">
        <v>325</v>
      </c>
      <c r="B90" s="35">
        <v>0</v>
      </c>
      <c r="C90" s="34"/>
      <c r="D90" s="35"/>
    </row>
    <row r="91" ht="17.1" customHeight="1" spans="1:4">
      <c r="A91" s="142" t="s">
        <v>326</v>
      </c>
      <c r="B91" s="35">
        <v>14581</v>
      </c>
      <c r="C91" s="142" t="s">
        <v>327</v>
      </c>
      <c r="D91" s="35">
        <f>SUM(D92:D95)</f>
        <v>0</v>
      </c>
    </row>
    <row r="92" ht="17.1" customHeight="1" spans="1:4">
      <c r="A92" s="142" t="s">
        <v>328</v>
      </c>
      <c r="B92" s="35">
        <v>14581</v>
      </c>
      <c r="C92" s="34" t="s">
        <v>329</v>
      </c>
      <c r="D92" s="35">
        <v>0</v>
      </c>
    </row>
    <row r="93" customHeight="1" spans="1:4">
      <c r="A93" s="34" t="s">
        <v>330</v>
      </c>
      <c r="B93" s="35">
        <v>14581</v>
      </c>
      <c r="C93" s="34" t="s">
        <v>331</v>
      </c>
      <c r="D93" s="35">
        <v>0</v>
      </c>
    </row>
    <row r="94" customHeight="1" spans="1:4">
      <c r="A94" s="34" t="s">
        <v>332</v>
      </c>
      <c r="B94" s="35">
        <v>0</v>
      </c>
      <c r="C94" s="34" t="s">
        <v>333</v>
      </c>
      <c r="D94" s="35">
        <v>0</v>
      </c>
    </row>
    <row r="95" customHeight="1" spans="1:4">
      <c r="A95" s="34" t="s">
        <v>334</v>
      </c>
      <c r="B95" s="35">
        <v>0</v>
      </c>
      <c r="C95" s="34" t="s">
        <v>335</v>
      </c>
      <c r="D95" s="35">
        <v>0</v>
      </c>
    </row>
    <row r="96" customHeight="1" spans="1:4">
      <c r="A96" s="34" t="s">
        <v>336</v>
      </c>
      <c r="B96" s="35">
        <v>0</v>
      </c>
      <c r="C96" s="34"/>
      <c r="D96" s="33"/>
    </row>
    <row r="97" customHeight="1" spans="1:4">
      <c r="A97" s="142" t="s">
        <v>337</v>
      </c>
      <c r="B97" s="35">
        <v>0</v>
      </c>
      <c r="C97" s="142" t="s">
        <v>338</v>
      </c>
      <c r="D97" s="35">
        <v>0</v>
      </c>
    </row>
    <row r="98" customHeight="1" spans="1:4">
      <c r="A98" s="142" t="s">
        <v>339</v>
      </c>
      <c r="B98" s="35">
        <v>0</v>
      </c>
      <c r="C98" s="142" t="s">
        <v>340</v>
      </c>
      <c r="D98" s="35">
        <v>0</v>
      </c>
    </row>
    <row r="99" customHeight="1" spans="1:4">
      <c r="A99" s="142" t="s">
        <v>341</v>
      </c>
      <c r="B99" s="35">
        <v>0</v>
      </c>
      <c r="C99" s="142" t="s">
        <v>342</v>
      </c>
      <c r="D99" s="35">
        <v>0</v>
      </c>
    </row>
    <row r="100" customHeight="1" spans="1:4">
      <c r="A100" s="142" t="s">
        <v>343</v>
      </c>
      <c r="B100" s="143">
        <v>20185</v>
      </c>
      <c r="C100" s="142" t="s">
        <v>344</v>
      </c>
      <c r="D100" s="143">
        <v>10150</v>
      </c>
    </row>
    <row r="101" customHeight="1" spans="1:4">
      <c r="A101" s="144" t="s">
        <v>345</v>
      </c>
      <c r="B101" s="35">
        <f>SUM(B102,B106,B110,B114)</f>
        <v>0</v>
      </c>
      <c r="C101" s="152" t="s">
        <v>346</v>
      </c>
      <c r="D101" s="35">
        <f>SUM(D102,D106,D110,D114)</f>
        <v>0</v>
      </c>
    </row>
    <row r="102" customHeight="1" spans="1:4">
      <c r="A102" s="144" t="s">
        <v>347</v>
      </c>
      <c r="B102" s="35">
        <f>SUM(B103:B105)</f>
        <v>0</v>
      </c>
      <c r="C102" s="152" t="s">
        <v>348</v>
      </c>
      <c r="D102" s="35">
        <f>SUM(D103:D105)</f>
        <v>0</v>
      </c>
    </row>
    <row r="103" customHeight="1" spans="1:4">
      <c r="A103" s="147" t="s">
        <v>349</v>
      </c>
      <c r="B103" s="35">
        <v>0</v>
      </c>
      <c r="C103" s="153" t="s">
        <v>350</v>
      </c>
      <c r="D103" s="35">
        <v>0</v>
      </c>
    </row>
    <row r="104" customHeight="1" spans="1:4">
      <c r="A104" s="147" t="s">
        <v>351</v>
      </c>
      <c r="B104" s="35">
        <v>0</v>
      </c>
      <c r="C104" s="153" t="s">
        <v>352</v>
      </c>
      <c r="D104" s="35">
        <v>0</v>
      </c>
    </row>
    <row r="105" customHeight="1" spans="1:4">
      <c r="A105" s="147" t="s">
        <v>353</v>
      </c>
      <c r="B105" s="35">
        <v>0</v>
      </c>
      <c r="C105" s="153" t="s">
        <v>354</v>
      </c>
      <c r="D105" s="35">
        <v>0</v>
      </c>
    </row>
    <row r="106" customHeight="1" spans="1:4">
      <c r="A106" s="144" t="s">
        <v>355</v>
      </c>
      <c r="B106" s="35">
        <f>SUM(B107:B109)</f>
        <v>0</v>
      </c>
      <c r="C106" s="152" t="s">
        <v>356</v>
      </c>
      <c r="D106" s="35">
        <f>SUM(D107:D109)</f>
        <v>0</v>
      </c>
    </row>
    <row r="107" customHeight="1" spans="1:4">
      <c r="A107" s="147" t="s">
        <v>357</v>
      </c>
      <c r="B107" s="35">
        <v>0</v>
      </c>
      <c r="C107" s="153" t="s">
        <v>358</v>
      </c>
      <c r="D107" s="35">
        <v>0</v>
      </c>
    </row>
    <row r="108" customHeight="1" spans="1:4">
      <c r="A108" s="147" t="s">
        <v>359</v>
      </c>
      <c r="B108" s="35">
        <v>0</v>
      </c>
      <c r="C108" s="153" t="s">
        <v>360</v>
      </c>
      <c r="D108" s="35">
        <v>0</v>
      </c>
    </row>
    <row r="109" customHeight="1" spans="1:4">
      <c r="A109" s="147" t="s">
        <v>361</v>
      </c>
      <c r="B109" s="35">
        <v>0</v>
      </c>
      <c r="C109" s="153" t="s">
        <v>362</v>
      </c>
      <c r="D109" s="35">
        <v>0</v>
      </c>
    </row>
    <row r="110" customHeight="1" spans="1:4">
      <c r="A110" s="144" t="s">
        <v>363</v>
      </c>
      <c r="B110" s="35">
        <f>SUM(B111:B113)</f>
        <v>0</v>
      </c>
      <c r="C110" s="152" t="s">
        <v>364</v>
      </c>
      <c r="D110" s="35">
        <f>SUM(D111:D113)</f>
        <v>0</v>
      </c>
    </row>
    <row r="111" customHeight="1" spans="1:4">
      <c r="A111" s="147" t="s">
        <v>365</v>
      </c>
      <c r="B111" s="35">
        <v>0</v>
      </c>
      <c r="C111" s="153" t="s">
        <v>366</v>
      </c>
      <c r="D111" s="35">
        <v>0</v>
      </c>
    </row>
    <row r="112" customHeight="1" spans="1:4">
      <c r="A112" s="147" t="s">
        <v>367</v>
      </c>
      <c r="B112" s="35">
        <v>0</v>
      </c>
      <c r="C112" s="153" t="s">
        <v>368</v>
      </c>
      <c r="D112" s="35">
        <v>0</v>
      </c>
    </row>
    <row r="113" customHeight="1" spans="1:4">
      <c r="A113" s="147" t="s">
        <v>369</v>
      </c>
      <c r="B113" s="35">
        <v>0</v>
      </c>
      <c r="C113" s="153" t="s">
        <v>370</v>
      </c>
      <c r="D113" s="35">
        <v>0</v>
      </c>
    </row>
    <row r="114" customHeight="1" spans="1:4">
      <c r="A114" s="144" t="s">
        <v>371</v>
      </c>
      <c r="B114" s="35">
        <f>SUM(B115:B117)</f>
        <v>0</v>
      </c>
      <c r="C114" s="152" t="s">
        <v>372</v>
      </c>
      <c r="D114" s="35">
        <f>SUM(D115:D117)</f>
        <v>0</v>
      </c>
    </row>
    <row r="115" customHeight="1" spans="1:4">
      <c r="A115" s="147" t="s">
        <v>373</v>
      </c>
      <c r="B115" s="35">
        <v>0</v>
      </c>
      <c r="C115" s="153" t="s">
        <v>374</v>
      </c>
      <c r="D115" s="35">
        <v>0</v>
      </c>
    </row>
    <row r="116" customHeight="1" spans="1:4">
      <c r="A116" s="147" t="s">
        <v>375</v>
      </c>
      <c r="B116" s="35">
        <v>0</v>
      </c>
      <c r="C116" s="153" t="s">
        <v>376</v>
      </c>
      <c r="D116" s="35">
        <v>0</v>
      </c>
    </row>
    <row r="117" customHeight="1" spans="1:4">
      <c r="A117" s="147" t="s">
        <v>377</v>
      </c>
      <c r="B117" s="35">
        <v>0</v>
      </c>
      <c r="C117" s="153"/>
      <c r="D117" s="35">
        <v>0</v>
      </c>
    </row>
    <row r="118" customHeight="1" spans="1:4">
      <c r="A118" s="142" t="s">
        <v>378</v>
      </c>
      <c r="B118" s="149">
        <v>0</v>
      </c>
      <c r="C118" s="142" t="s">
        <v>379</v>
      </c>
      <c r="D118" s="149">
        <v>0</v>
      </c>
    </row>
    <row r="119" customHeight="1" spans="1:4">
      <c r="A119" s="142" t="s">
        <v>380</v>
      </c>
      <c r="B119" s="35">
        <v>0</v>
      </c>
      <c r="C119" s="142" t="s">
        <v>381</v>
      </c>
      <c r="D119" s="35">
        <v>0</v>
      </c>
    </row>
    <row r="120" customHeight="1" spans="1:4">
      <c r="A120" s="34"/>
      <c r="B120" s="35"/>
      <c r="C120" s="142" t="s">
        <v>382</v>
      </c>
      <c r="D120" s="35">
        <v>0</v>
      </c>
    </row>
    <row r="121" customHeight="1" spans="1:4">
      <c r="A121" s="34"/>
      <c r="B121" s="35"/>
      <c r="C121" s="142" t="s">
        <v>383</v>
      </c>
      <c r="D121" s="35">
        <v>3500</v>
      </c>
    </row>
    <row r="122" customHeight="1" spans="1:4">
      <c r="A122" s="34"/>
      <c r="B122" s="35"/>
      <c r="C122" s="142" t="s">
        <v>384</v>
      </c>
      <c r="D122" s="35">
        <v>3500</v>
      </c>
    </row>
    <row r="123" customHeight="1" spans="1:4">
      <c r="A123" s="34"/>
      <c r="B123" s="35"/>
      <c r="C123" s="142" t="s">
        <v>385</v>
      </c>
      <c r="D123" s="35">
        <f>D121-D122</f>
        <v>0</v>
      </c>
    </row>
    <row r="124" customHeight="1" spans="1:4">
      <c r="A124" s="33" t="s">
        <v>386</v>
      </c>
      <c r="B124" s="35">
        <v>368005</v>
      </c>
      <c r="C124" s="33" t="s">
        <v>387</v>
      </c>
      <c r="D124" s="35">
        <v>368005</v>
      </c>
    </row>
  </sheetData>
  <mergeCells count="2">
    <mergeCell ref="A1:D1"/>
    <mergeCell ref="A3:D3"/>
  </mergeCells>
  <pageMargins left="0.751388888888889" right="0.751388888888889" top="0.354166666666667" bottom="0.354166666666667" header="0.393055555555556" footer="0.511805555555556"/>
  <pageSetup paperSize="9" scale="90"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50"/>
  <sheetViews>
    <sheetView workbookViewId="0">
      <selection activeCell="C40" sqref="C40"/>
    </sheetView>
  </sheetViews>
  <sheetFormatPr defaultColWidth="8.8" defaultRowHeight="15" outlineLevelCol="2"/>
  <cols>
    <col min="1" max="1" width="44.4" style="1" customWidth="1"/>
    <col min="2" max="2" width="37.2" style="1" customWidth="1"/>
    <col min="3" max="3" width="50" style="1" customWidth="1"/>
    <col min="4" max="1996" width="15" style="1" customWidth="1"/>
    <col min="1997" max="16384" width="8.8" style="1"/>
  </cols>
  <sheetData>
    <row r="1" ht="25.5" spans="1:3">
      <c r="A1" s="2" t="s">
        <v>388</v>
      </c>
      <c r="B1" s="2"/>
      <c r="C1" s="2"/>
    </row>
    <row r="2" spans="1:3">
      <c r="A2" s="3" t="s">
        <v>389</v>
      </c>
      <c r="C2" s="4" t="s">
        <v>42</v>
      </c>
    </row>
    <row r="3" spans="1:3">
      <c r="A3" s="14" t="s">
        <v>390</v>
      </c>
      <c r="B3" s="15" t="s">
        <v>46</v>
      </c>
      <c r="C3" s="15" t="s">
        <v>391</v>
      </c>
    </row>
    <row r="4" spans="1:3">
      <c r="A4" s="16" t="s">
        <v>47</v>
      </c>
      <c r="B4" s="38">
        <v>4434</v>
      </c>
      <c r="C4" s="38">
        <v>3796</v>
      </c>
    </row>
    <row r="5" spans="1:3">
      <c r="A5" s="16" t="s">
        <v>48</v>
      </c>
      <c r="B5" s="38">
        <v>2487</v>
      </c>
      <c r="C5" s="38">
        <v>2245</v>
      </c>
    </row>
    <row r="6" spans="1:3">
      <c r="A6" s="16" t="s">
        <v>49</v>
      </c>
      <c r="B6" s="39">
        <v>0</v>
      </c>
      <c r="C6" s="39">
        <v>0</v>
      </c>
    </row>
    <row r="7" spans="1:3">
      <c r="A7" s="16" t="s">
        <v>50</v>
      </c>
      <c r="B7" s="38">
        <v>200</v>
      </c>
      <c r="C7" s="38">
        <v>195</v>
      </c>
    </row>
    <row r="8" spans="1:3">
      <c r="A8" s="16" t="s">
        <v>51</v>
      </c>
      <c r="B8" s="39">
        <v>0</v>
      </c>
      <c r="C8" s="39">
        <v>0</v>
      </c>
    </row>
    <row r="9" spans="1:3">
      <c r="A9" s="16" t="s">
        <v>52</v>
      </c>
      <c r="B9" s="38">
        <v>115</v>
      </c>
      <c r="C9" s="38">
        <v>106</v>
      </c>
    </row>
    <row r="10" spans="1:3">
      <c r="A10" s="16" t="s">
        <v>53</v>
      </c>
      <c r="B10" s="38">
        <v>23</v>
      </c>
      <c r="C10" s="38">
        <v>15</v>
      </c>
    </row>
    <row r="11" spans="1:3">
      <c r="A11" s="16" t="s">
        <v>54</v>
      </c>
      <c r="B11" s="38">
        <v>472</v>
      </c>
      <c r="C11" s="38">
        <v>413</v>
      </c>
    </row>
    <row r="12" spans="1:3">
      <c r="A12" s="16" t="s">
        <v>55</v>
      </c>
      <c r="B12" s="38">
        <v>230</v>
      </c>
      <c r="C12" s="38">
        <v>230</v>
      </c>
    </row>
    <row r="13" spans="1:3">
      <c r="A13" s="16" t="s">
        <v>56</v>
      </c>
      <c r="B13" s="38">
        <v>127</v>
      </c>
      <c r="C13" s="38">
        <v>110</v>
      </c>
    </row>
    <row r="14" spans="1:3">
      <c r="A14" s="16" t="s">
        <v>57</v>
      </c>
      <c r="B14" s="38">
        <v>79</v>
      </c>
      <c r="C14" s="38">
        <v>67</v>
      </c>
    </row>
    <row r="15" spans="1:3">
      <c r="A15" s="16" t="s">
        <v>58</v>
      </c>
      <c r="B15" s="38">
        <v>44</v>
      </c>
      <c r="C15" s="38">
        <v>70</v>
      </c>
    </row>
    <row r="16" spans="1:3">
      <c r="A16" s="16" t="s">
        <v>59</v>
      </c>
      <c r="B16" s="38">
        <v>202</v>
      </c>
      <c r="C16" s="38">
        <v>205</v>
      </c>
    </row>
    <row r="17" spans="1:3">
      <c r="A17" s="16" t="s">
        <v>60</v>
      </c>
      <c r="B17" s="39">
        <v>0</v>
      </c>
      <c r="C17" s="39">
        <v>0</v>
      </c>
    </row>
    <row r="18" spans="1:3">
      <c r="A18" s="16" t="s">
        <v>61</v>
      </c>
      <c r="B18" s="39">
        <v>0</v>
      </c>
      <c r="C18" s="39">
        <v>0</v>
      </c>
    </row>
    <row r="19" spans="1:3">
      <c r="A19" s="16" t="s">
        <v>62</v>
      </c>
      <c r="B19" s="39">
        <v>0</v>
      </c>
      <c r="C19" s="39">
        <v>0</v>
      </c>
    </row>
    <row r="20" spans="1:3">
      <c r="A20" s="16" t="s">
        <v>63</v>
      </c>
      <c r="B20" s="38">
        <v>441</v>
      </c>
      <c r="C20" s="39">
        <v>100</v>
      </c>
    </row>
    <row r="21" spans="1:3">
      <c r="A21" s="16" t="s">
        <v>64</v>
      </c>
      <c r="B21" s="38">
        <v>13</v>
      </c>
      <c r="C21" s="38">
        <v>40</v>
      </c>
    </row>
    <row r="22" spans="1:3">
      <c r="A22" s="16" t="s">
        <v>65</v>
      </c>
      <c r="B22" s="39">
        <v>0</v>
      </c>
      <c r="C22" s="39">
        <v>0</v>
      </c>
    </row>
    <row r="23" spans="1:3">
      <c r="A23" s="16" t="s">
        <v>66</v>
      </c>
      <c r="B23" s="39">
        <v>1</v>
      </c>
      <c r="C23" s="39"/>
    </row>
    <row r="24" spans="1:3">
      <c r="A24" s="16" t="s">
        <v>67</v>
      </c>
      <c r="B24" s="39">
        <v>0</v>
      </c>
      <c r="C24" s="39">
        <v>0</v>
      </c>
    </row>
    <row r="25" spans="1:3">
      <c r="A25" s="16" t="s">
        <v>68</v>
      </c>
      <c r="B25" s="38">
        <v>7752</v>
      </c>
      <c r="C25" s="38">
        <v>4310</v>
      </c>
    </row>
    <row r="26" spans="1:3">
      <c r="A26" s="16" t="s">
        <v>69</v>
      </c>
      <c r="B26" s="38">
        <v>683</v>
      </c>
      <c r="C26" s="38">
        <v>750</v>
      </c>
    </row>
    <row r="27" spans="1:3">
      <c r="A27" s="16" t="s">
        <v>70</v>
      </c>
      <c r="B27" s="38">
        <v>3574</v>
      </c>
      <c r="C27" s="38">
        <v>1680</v>
      </c>
    </row>
    <row r="28" spans="1:3">
      <c r="A28" s="16" t="s">
        <v>71</v>
      </c>
      <c r="B28" s="38">
        <v>1370</v>
      </c>
      <c r="C28" s="38">
        <v>1100</v>
      </c>
    </row>
    <row r="29" spans="1:3">
      <c r="A29" s="16" t="s">
        <v>72</v>
      </c>
      <c r="B29" s="39"/>
      <c r="C29" s="39">
        <v>0</v>
      </c>
    </row>
    <row r="30" spans="1:3">
      <c r="A30" s="16" t="s">
        <v>73</v>
      </c>
      <c r="B30" s="38">
        <v>2110</v>
      </c>
      <c r="C30" s="38">
        <v>750</v>
      </c>
    </row>
    <row r="31" spans="1:3">
      <c r="A31" s="16" t="s">
        <v>74</v>
      </c>
      <c r="B31" s="39">
        <v>0</v>
      </c>
      <c r="C31" s="39">
        <v>0</v>
      </c>
    </row>
    <row r="32" spans="1:3">
      <c r="A32" s="16" t="s">
        <v>75</v>
      </c>
      <c r="B32" s="38">
        <v>15</v>
      </c>
      <c r="C32" s="38">
        <v>30</v>
      </c>
    </row>
    <row r="33" spans="1:3">
      <c r="A33" s="16" t="s">
        <v>76</v>
      </c>
      <c r="B33" s="38"/>
      <c r="C33" s="39">
        <v>0</v>
      </c>
    </row>
    <row r="34" spans="1:3">
      <c r="A34" s="26" t="s">
        <v>77</v>
      </c>
      <c r="B34" s="38">
        <v>12186</v>
      </c>
      <c r="C34" s="38">
        <v>8106</v>
      </c>
    </row>
    <row r="35" spans="1:3">
      <c r="A35" s="26" t="s">
        <v>392</v>
      </c>
      <c r="B35" s="136">
        <v>23250</v>
      </c>
      <c r="C35" s="39">
        <v>14581</v>
      </c>
    </row>
    <row r="36" spans="1:3">
      <c r="A36" s="26" t="s">
        <v>393</v>
      </c>
      <c r="B36" s="137">
        <v>403918</v>
      </c>
      <c r="C36" s="38">
        <v>345318</v>
      </c>
    </row>
    <row r="37" customHeight="1" spans="1:3">
      <c r="A37" s="26" t="s">
        <v>394</v>
      </c>
      <c r="B37" s="137">
        <v>358586</v>
      </c>
      <c r="C37" s="38">
        <v>321633</v>
      </c>
    </row>
    <row r="38" spans="1:3">
      <c r="A38" s="16" t="s">
        <v>395</v>
      </c>
      <c r="B38" s="137">
        <v>1539</v>
      </c>
      <c r="C38" s="38">
        <v>1539</v>
      </c>
    </row>
    <row r="39" spans="1:3">
      <c r="A39" s="16" t="s">
        <v>396</v>
      </c>
      <c r="B39" s="137">
        <v>203461</v>
      </c>
      <c r="C39" s="38">
        <v>217094</v>
      </c>
    </row>
    <row r="40" spans="1:3">
      <c r="A40" s="16" t="s">
        <v>397</v>
      </c>
      <c r="B40" s="137">
        <v>153586</v>
      </c>
      <c r="C40" s="38">
        <v>103000</v>
      </c>
    </row>
    <row r="41" spans="1:3">
      <c r="A41" s="16" t="s">
        <v>300</v>
      </c>
      <c r="B41" s="136">
        <v>0</v>
      </c>
      <c r="C41" s="39">
        <v>0</v>
      </c>
    </row>
    <row r="42" spans="1:3">
      <c r="A42" s="16" t="s">
        <v>398</v>
      </c>
      <c r="B42" s="136">
        <v>0</v>
      </c>
      <c r="C42" s="39">
        <v>0</v>
      </c>
    </row>
    <row r="43" spans="1:3">
      <c r="A43" s="16" t="s">
        <v>399</v>
      </c>
      <c r="B43" s="136">
        <v>0</v>
      </c>
      <c r="C43" s="39">
        <v>0</v>
      </c>
    </row>
    <row r="44" spans="1:3">
      <c r="A44" s="26" t="s">
        <v>400</v>
      </c>
      <c r="B44" s="137"/>
      <c r="C44" s="38"/>
    </row>
    <row r="45" spans="1:3">
      <c r="A45" s="16" t="s">
        <v>401</v>
      </c>
      <c r="B45" s="136"/>
      <c r="C45" s="38"/>
    </row>
    <row r="46" spans="1:3">
      <c r="A46" s="16" t="s">
        <v>402</v>
      </c>
      <c r="B46" s="136">
        <v>0</v>
      </c>
      <c r="C46" s="39">
        <v>0</v>
      </c>
    </row>
    <row r="47" spans="1:3">
      <c r="A47" s="16" t="s">
        <v>403</v>
      </c>
      <c r="B47" s="137"/>
      <c r="C47" s="38"/>
    </row>
    <row r="48" spans="1:3">
      <c r="A48" s="26" t="s">
        <v>404</v>
      </c>
      <c r="B48" s="137">
        <v>41881</v>
      </c>
      <c r="C48" s="38">
        <v>20185</v>
      </c>
    </row>
    <row r="49" spans="1:3">
      <c r="A49" s="26" t="s">
        <v>405</v>
      </c>
      <c r="B49" s="137">
        <v>3451</v>
      </c>
      <c r="C49" s="38">
        <v>3500</v>
      </c>
    </row>
    <row r="50" spans="1:3">
      <c r="A50" s="26" t="s">
        <v>406</v>
      </c>
      <c r="B50" s="137">
        <v>439354</v>
      </c>
      <c r="C50" s="38">
        <v>368005</v>
      </c>
    </row>
  </sheetData>
  <mergeCells count="1">
    <mergeCell ref="A1:C1"/>
  </mergeCells>
  <pageMargins left="0.75" right="0.75" top="0.511805555555556" bottom="0.196527777777778" header="0.511805555555556" footer="0.236111111111111"/>
  <pageSetup paperSize="9" scale="6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42"/>
  <sheetViews>
    <sheetView topLeftCell="A9" workbookViewId="0">
      <selection activeCell="B40" sqref="B40"/>
    </sheetView>
  </sheetViews>
  <sheetFormatPr defaultColWidth="9" defaultRowHeight="15" outlineLevelCol="1"/>
  <cols>
    <col min="1" max="1" width="102.4" style="1" customWidth="1"/>
    <col min="2" max="2" width="86.4" style="1" customWidth="1"/>
    <col min="3" max="1992" width="15" style="1" customWidth="1"/>
    <col min="1993" max="16378" width="9" style="1"/>
  </cols>
  <sheetData>
    <row r="1" s="1" customFormat="1" ht="25.5" spans="1:2">
      <c r="A1" s="2" t="s">
        <v>407</v>
      </c>
      <c r="B1" s="2"/>
    </row>
    <row r="2" s="1" customFormat="1" spans="1:2">
      <c r="A2" s="3" t="s">
        <v>408</v>
      </c>
      <c r="B2" s="4" t="s">
        <v>42</v>
      </c>
    </row>
    <row r="3" s="1" customFormat="1" ht="30" customHeight="1" spans="1:2">
      <c r="A3" s="14" t="s">
        <v>43</v>
      </c>
      <c r="B3" s="24" t="s">
        <v>409</v>
      </c>
    </row>
    <row r="4" s="1" customFormat="1" ht="24.95" customHeight="1" spans="1:2">
      <c r="A4" s="16" t="s">
        <v>82</v>
      </c>
      <c r="B4" s="62">
        <v>39300</v>
      </c>
    </row>
    <row r="5" s="1" customFormat="1" ht="24.95" customHeight="1" spans="1:2">
      <c r="A5" s="16" t="s">
        <v>83</v>
      </c>
      <c r="B5" s="62">
        <v>80</v>
      </c>
    </row>
    <row r="6" s="1" customFormat="1" ht="24.95" customHeight="1" spans="1:2">
      <c r="A6" s="16" t="s">
        <v>84</v>
      </c>
      <c r="B6" s="62">
        <v>13200</v>
      </c>
    </row>
    <row r="7" s="1" customFormat="1" ht="24.95" customHeight="1" spans="1:2">
      <c r="A7" s="16" t="s">
        <v>85</v>
      </c>
      <c r="B7" s="134">
        <v>30550</v>
      </c>
    </row>
    <row r="8" s="1" customFormat="1" ht="24.95" customHeight="1" spans="1:2">
      <c r="A8" s="16" t="s">
        <v>86</v>
      </c>
      <c r="B8" s="134">
        <v>130</v>
      </c>
    </row>
    <row r="9" s="1" customFormat="1" ht="24.95" customHeight="1" spans="1:2">
      <c r="A9" s="16" t="s">
        <v>87</v>
      </c>
      <c r="B9" s="134">
        <v>7690</v>
      </c>
    </row>
    <row r="10" s="1" customFormat="1" ht="24.95" customHeight="1" spans="1:2">
      <c r="A10" s="16" t="s">
        <v>88</v>
      </c>
      <c r="B10" s="134">
        <v>72523</v>
      </c>
    </row>
    <row r="11" s="1" customFormat="1" ht="24.95" customHeight="1" spans="1:2">
      <c r="A11" s="16" t="s">
        <v>89</v>
      </c>
      <c r="B11" s="134">
        <v>15625</v>
      </c>
    </row>
    <row r="12" s="1" customFormat="1" ht="24.95" customHeight="1" spans="1:2">
      <c r="A12" s="16" t="s">
        <v>90</v>
      </c>
      <c r="B12" s="134">
        <v>10740</v>
      </c>
    </row>
    <row r="13" s="1" customFormat="1" ht="24.95" customHeight="1" spans="1:2">
      <c r="A13" s="16" t="s">
        <v>91</v>
      </c>
      <c r="B13" s="134">
        <v>13350</v>
      </c>
    </row>
    <row r="14" s="1" customFormat="1" ht="24.95" customHeight="1" spans="1:2">
      <c r="A14" s="16" t="s">
        <v>92</v>
      </c>
      <c r="B14" s="134">
        <v>87050</v>
      </c>
    </row>
    <row r="15" s="1" customFormat="1" ht="24.95" customHeight="1" spans="1:2">
      <c r="A15" s="16" t="s">
        <v>93</v>
      </c>
      <c r="B15" s="134">
        <v>13200</v>
      </c>
    </row>
    <row r="16" s="1" customFormat="1" ht="24.95" customHeight="1" spans="1:2">
      <c r="A16" s="16" t="s">
        <v>94</v>
      </c>
      <c r="B16" s="134">
        <v>1400</v>
      </c>
    </row>
    <row r="17" s="1" customFormat="1" ht="24.95" customHeight="1" spans="1:2">
      <c r="A17" s="16" t="s">
        <v>95</v>
      </c>
      <c r="B17" s="134">
        <v>1200</v>
      </c>
    </row>
    <row r="18" s="1" customFormat="1" ht="24.95" customHeight="1" spans="1:2">
      <c r="A18" s="16" t="s">
        <v>96</v>
      </c>
      <c r="B18" s="135">
        <v>200</v>
      </c>
    </row>
    <row r="19" s="1" customFormat="1" ht="24.95" customHeight="1" spans="1:2">
      <c r="A19" s="16" t="s">
        <v>410</v>
      </c>
      <c r="B19" s="134">
        <v>8830</v>
      </c>
    </row>
    <row r="20" s="1" customFormat="1" ht="24.95" customHeight="1" spans="1:2">
      <c r="A20" s="16" t="s">
        <v>411</v>
      </c>
      <c r="B20" s="134">
        <v>9200</v>
      </c>
    </row>
    <row r="21" s="1" customFormat="1" ht="24.95" customHeight="1" spans="1:2">
      <c r="A21" s="16" t="s">
        <v>412</v>
      </c>
      <c r="B21" s="134">
        <v>350</v>
      </c>
    </row>
    <row r="22" s="1" customFormat="1" ht="24.95" customHeight="1" spans="1:2">
      <c r="A22" s="16" t="s">
        <v>413</v>
      </c>
      <c r="B22" s="134">
        <v>8300</v>
      </c>
    </row>
    <row r="23" s="1" customFormat="1" ht="24.95" customHeight="1" spans="1:2">
      <c r="A23" s="16" t="s">
        <v>414</v>
      </c>
      <c r="B23" s="134">
        <v>3000</v>
      </c>
    </row>
    <row r="24" s="1" customFormat="1" ht="24.95" customHeight="1" spans="1:2">
      <c r="A24" s="16" t="s">
        <v>415</v>
      </c>
      <c r="B24" s="134">
        <v>550</v>
      </c>
    </row>
    <row r="25" s="1" customFormat="1" ht="24.95" customHeight="1" spans="1:2">
      <c r="A25" s="16" t="s">
        <v>416</v>
      </c>
      <c r="B25" s="135">
        <v>2300</v>
      </c>
    </row>
    <row r="26" s="1" customFormat="1" ht="24.95" customHeight="1" spans="1:2">
      <c r="A26" s="16" t="s">
        <v>417</v>
      </c>
      <c r="B26" s="135">
        <v>15</v>
      </c>
    </row>
    <row r="27" s="1" customFormat="1" ht="24.95" customHeight="1" spans="1:2">
      <c r="A27" s="16"/>
      <c r="B27" s="135"/>
    </row>
    <row r="28" s="1" customFormat="1" ht="24.95" customHeight="1" spans="1:2">
      <c r="A28" s="16" t="s">
        <v>105</v>
      </c>
      <c r="B28" s="134">
        <v>338783</v>
      </c>
    </row>
    <row r="29" s="1" customFormat="1" ht="24.95" customHeight="1" spans="1:2">
      <c r="A29" s="16" t="s">
        <v>418</v>
      </c>
      <c r="B29" s="39">
        <v>8322</v>
      </c>
    </row>
    <row r="30" s="1" customFormat="1" ht="24.95" customHeight="1" spans="1:2">
      <c r="A30" s="16" t="s">
        <v>419</v>
      </c>
      <c r="B30" s="38"/>
    </row>
    <row r="31" s="1" customFormat="1" ht="24.95" customHeight="1" spans="1:2">
      <c r="A31" s="16" t="s">
        <v>420</v>
      </c>
      <c r="B31" s="39"/>
    </row>
    <row r="32" s="1" customFormat="1" ht="24.95" customHeight="1" spans="1:2">
      <c r="A32" s="16" t="s">
        <v>421</v>
      </c>
      <c r="B32" s="39">
        <v>0</v>
      </c>
    </row>
    <row r="33" s="1" customFormat="1" ht="24.95" customHeight="1" spans="1:2">
      <c r="A33" s="16" t="s">
        <v>422</v>
      </c>
      <c r="B33" s="39">
        <v>0</v>
      </c>
    </row>
    <row r="34" s="1" customFormat="1" ht="24.95" customHeight="1" spans="1:2">
      <c r="A34" s="16" t="s">
        <v>423</v>
      </c>
      <c r="B34" s="38">
        <v>2650</v>
      </c>
    </row>
    <row r="35" s="1" customFormat="1" ht="24.95" customHeight="1" spans="1:2">
      <c r="A35" s="16" t="s">
        <v>309</v>
      </c>
      <c r="B35" s="39">
        <v>5600</v>
      </c>
    </row>
    <row r="36" s="1" customFormat="1" ht="24.95" customHeight="1" spans="1:2">
      <c r="A36" s="16" t="s">
        <v>383</v>
      </c>
      <c r="B36" s="39">
        <v>2500</v>
      </c>
    </row>
    <row r="37" s="1" customFormat="1" ht="24.95" customHeight="1" spans="1:2">
      <c r="A37" s="16" t="s">
        <v>327</v>
      </c>
      <c r="B37" s="39">
        <v>0</v>
      </c>
    </row>
    <row r="38" s="1" customFormat="1" ht="24.95" customHeight="1" spans="1:2">
      <c r="A38" s="16" t="s">
        <v>344</v>
      </c>
      <c r="B38" s="39">
        <v>10150</v>
      </c>
    </row>
    <row r="39" s="1" customFormat="1" ht="24.95" customHeight="1" spans="1:2">
      <c r="A39" s="16" t="s">
        <v>338</v>
      </c>
      <c r="B39" s="39">
        <v>0</v>
      </c>
    </row>
    <row r="40" s="1" customFormat="1" ht="24.95" customHeight="1" spans="1:2">
      <c r="A40" s="16" t="s">
        <v>346</v>
      </c>
      <c r="B40" s="39">
        <v>0</v>
      </c>
    </row>
    <row r="41" s="1" customFormat="1" ht="24.95" customHeight="1" spans="1:2">
      <c r="A41" s="16"/>
      <c r="B41" s="39">
        <v>0</v>
      </c>
    </row>
    <row r="42" s="1" customFormat="1" ht="24.95" customHeight="1" spans="1:2">
      <c r="A42" s="16" t="s">
        <v>424</v>
      </c>
      <c r="B42" s="38">
        <v>368005</v>
      </c>
    </row>
  </sheetData>
  <mergeCells count="1">
    <mergeCell ref="A1:B1"/>
  </mergeCells>
  <pageMargins left="0.75" right="0.75" top="0.590277777777778" bottom="0.472222222222222" header="0.511805555555556" footer="0.511805555555556"/>
  <pageSetup paperSize="9" scale="48" orientation="landscape"/>
  <headerFooter/>
</worksheet>
</file>

<file path=docProps/app.xml><?xml version="1.0" encoding="utf-8"?>
<Properties xmlns="http://schemas.openxmlformats.org/officeDocument/2006/extended-properties" xmlns:vt="http://schemas.openxmlformats.org/officeDocument/2006/docPropsVTypes">
  <Application>JS XLSX</Application>
  <HeadingPairs>
    <vt:vector size="2" baseType="variant">
      <vt:variant>
        <vt:lpstr>工作表</vt:lpstr>
      </vt:variant>
      <vt:variant>
        <vt:i4>33</vt:i4>
      </vt:variant>
    </vt:vector>
  </HeadingPairs>
  <TitlesOfParts>
    <vt:vector size="33" baseType="lpstr">
      <vt:lpstr>封面</vt:lpstr>
      <vt:lpstr>目录</vt:lpstr>
      <vt:lpstr>2025年一般公共预算收入执行情况表</vt:lpstr>
      <vt:lpstr>2025年一般公共预算支出执行情况表</vt:lpstr>
      <vt:lpstr>2025年 一般公共预算补助情况表</vt:lpstr>
      <vt:lpstr>2025年一般债务限额和余额情况表</vt:lpstr>
      <vt:lpstr>2026年度一般公共预算税收返还和转移性收支预算表</vt:lpstr>
      <vt:lpstr>2026年一般公共预算收入预算表</vt:lpstr>
      <vt:lpstr>2026年一般公共预算支出预算总表</vt:lpstr>
      <vt:lpstr>2026年一般公共预算补助情况表</vt:lpstr>
      <vt:lpstr>2026年一般公共预算支出预算表</vt:lpstr>
      <vt:lpstr>2026年一般公共预算支出经济分类预算表</vt:lpstr>
      <vt:lpstr>2026年一般公共预算基本支出经济分类预算表</vt:lpstr>
      <vt:lpstr>2026年专项转移支付预算表</vt:lpstr>
      <vt:lpstr>2026年新增一般债券安排方案表</vt:lpstr>
      <vt:lpstr>2025年政府性基金预算收入执行情况表</vt:lpstr>
      <vt:lpstr>2025年政府性基金预算支出执行情况表</vt:lpstr>
      <vt:lpstr>2025年政府性基金补助情况表</vt:lpstr>
      <vt:lpstr>2025年地方政府专项债务限额和余额情况表</vt:lpstr>
      <vt:lpstr>2026年政府性基金收入预算表</vt:lpstr>
      <vt:lpstr>2026年政府性基金支出预算总表</vt:lpstr>
      <vt:lpstr>2026年清涧县政府性基金预算转移性收支决算录入表</vt:lpstr>
      <vt:lpstr>2026年政府性基金支出预算表</vt:lpstr>
      <vt:lpstr>2026年政府性基金转移支付预算表</vt:lpstr>
      <vt:lpstr>2026年新增专项债券安排方案表</vt:lpstr>
      <vt:lpstr>2025年国有资本经营预算收入执行情况表</vt:lpstr>
      <vt:lpstr>2025年国有资本经营预算支出执行情况表</vt:lpstr>
      <vt:lpstr>2026年国有资本经营收入预算表</vt:lpstr>
      <vt:lpstr>2026年国有资本经营支出预算表</vt:lpstr>
      <vt:lpstr>2025年社会保险基金收入预算执行情况表</vt:lpstr>
      <vt:lpstr>2025年社会保险基金支出预算执行情况表</vt:lpstr>
      <vt:lpstr>2026年社会保险基金收入预算表</vt:lpstr>
      <vt:lpstr>2026年社会保险基金支出预算表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染红的枫叶</cp:lastModifiedBy>
  <dcterms:created xsi:type="dcterms:W3CDTF">2023-09-21T08:11:00Z</dcterms:created>
  <dcterms:modified xsi:type="dcterms:W3CDTF">2026-03-20T01:25:16Z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E96EFDF9DC2F4659B95DD85CBDC5D6A9_13</vt:lpwstr>
  </property>
  <property fmtid="{D5CDD505-2E9C-101B-9397-08002B2CF9AE}" pid="4" name="CalculationRule">
    <vt:i4>0</vt:i4>
  </property>
</Properties>
</file>